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BD1AD8B6-115B-4E88-BB9F-AC1261F59C23}" xr6:coauthVersionLast="47" xr6:coauthVersionMax="47" xr10:uidLastSave="{00000000-0000-0000-0000-000000000000}"/>
  <bookViews>
    <workbookView xWindow="3735" yWindow="735" windowWidth="23790" windowHeight="1462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54" i="1" l="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D611" i="28"/>
  <c r="E611" i="28" s="1"/>
  <c r="D610" i="28"/>
  <c r="E610" i="28" s="1"/>
  <c r="C603" i="28"/>
  <c r="E602" i="28"/>
  <c r="E591" i="28"/>
  <c r="E590" i="28"/>
  <c r="E585" i="28"/>
  <c r="E584" i="28"/>
  <c r="E583" i="28"/>
  <c r="E582" i="28"/>
  <c r="E581" i="28"/>
  <c r="E580" i="28"/>
  <c r="D601" i="28" s="1"/>
  <c r="E579" i="28"/>
  <c r="E578" i="28"/>
  <c r="D600" i="28" s="1"/>
  <c r="E577" i="28"/>
  <c r="E576" i="28"/>
  <c r="E575" i="28"/>
  <c r="E574" i="28"/>
  <c r="E573" i="28"/>
  <c r="D596" i="28" s="1"/>
  <c r="E568" i="28"/>
  <c r="E567" i="28"/>
  <c r="E566" i="28"/>
  <c r="E565" i="28"/>
  <c r="E599" i="28" s="1"/>
  <c r="E564" i="28"/>
  <c r="E563" i="28"/>
  <c r="E562" i="28"/>
  <c r="E561" i="28"/>
  <c r="E570" i="28" s="1"/>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598" i="28" l="1"/>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alcChain>
</file>

<file path=xl/sharedStrings.xml><?xml version="1.0" encoding="utf-8"?>
<sst xmlns="http://schemas.openxmlformats.org/spreadsheetml/2006/main" count="12762" uniqueCount="3722">
  <si>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</si>
  <si>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</si>
  <si>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</si>
  <si>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</si>
  <si>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</si>
  <si>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</si>
  <si>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</si>
  <si>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</si>
  <si>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</si>
  <si>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</si>
  <si>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</si>
  <si>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</si>
  <si>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</si>
  <si>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</si>
  <si>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</si>
  <si>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</si>
  <si>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</si>
  <si>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</si>
  <si>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</si>
  <si>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</si>
  <si>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</si>
  <si>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</si>
  <si>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</si>
  <si>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</si>
  <si>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</si>
  <si>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</si>
  <si>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</si>
  <si>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</si>
  <si>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</si>
  <si>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</si>
  <si>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</si>
  <si>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</si>
  <si>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</si>
  <si>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</si>
  <si>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</si>
  <si>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</si>
  <si>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</si>
  <si>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</si>
  <si>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</si>
  <si>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</si>
  <si>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</si>
  <si>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</si>
  <si>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</si>
  <si>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</si>
  <si>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</si>
  <si>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</si>
  <si>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</si>
  <si>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</si>
  <si>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</si>
  <si>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</si>
  <si>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</si>
  <si>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</si>
  <si>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</si>
  <si>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</si>
  <si>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</si>
  <si>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</si>
  <si>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</si>
  <si>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</si>
  <si>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</si>
  <si>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</si>
  <si>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</si>
  <si>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</si>
  <si>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</si>
  <si>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</si>
  <si>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</si>
  <si>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</si>
  <si>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</si>
  <si>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</si>
  <si>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</si>
  <si>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</si>
  <si>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</si>
  <si>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</si>
  <si>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</si>
  <si>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</si>
  <si>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</si>
  <si>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</si>
  <si>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</si>
  <si>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</si>
  <si>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</si>
  <si>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</si>
  <si>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</si>
  <si>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</si>
  <si>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</si>
  <si>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</si>
  <si>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</si>
  <si>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</si>
  <si>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</si>
  <si>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</si>
  <si>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</si>
  <si>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</si>
  <si>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</si>
  <si>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</si>
  <si>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</si>
  <si>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</si>
  <si>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</si>
  <si>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</si>
  <si>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</si>
  <si>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</si>
  <si>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</si>
  <si>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</si>
  <si>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</si>
  <si>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</si>
  <si>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</si>
  <si>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</si>
  <si>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</si>
  <si>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</si>
  <si>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</si>
  <si>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</si>
  <si>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</si>
  <si>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</si>
  <si>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</si>
  <si>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</si>
  <si>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</si>
  <si>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</si>
  <si>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</si>
  <si>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</si>
  <si>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</si>
  <si>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</si>
  <si>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</si>
  <si>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</si>
  <si>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</si>
  <si>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</si>
  <si>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</si>
  <si>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</si>
  <si>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</si>
  <si>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</si>
  <si>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</si>
  <si>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</si>
  <si>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</si>
  <si>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</si>
  <si>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</si>
  <si>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</si>
  <si>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</si>
  <si>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</si>
  <si>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</si>
  <si>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</si>
  <si>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</si>
  <si>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</si>
  <si>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</si>
  <si>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</si>
  <si>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</si>
  <si>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</si>
  <si>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</si>
  <si>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</si>
  <si>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</si>
  <si>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</si>
  <si>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</si>
  <si>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</si>
  <si>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</si>
  <si>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</si>
  <si>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</si>
  <si>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</si>
  <si>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</si>
  <si>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</si>
  <si>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</si>
  <si>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</si>
  <si>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</si>
  <si>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</si>
  <si>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</si>
  <si>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</si>
  <si>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</si>
  <si>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</si>
  <si>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</si>
  <si>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</si>
  <si>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</si>
  <si>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</si>
  <si>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</si>
  <si>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</si>
  <si>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</si>
  <si>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</si>
  <si>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</si>
  <si>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</si>
  <si>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</si>
  <si>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</si>
  <si>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</si>
  <si>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</si>
  <si>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</si>
  <si>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</si>
  <si>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</si>
  <si>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</si>
  <si>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</si>
  <si>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</si>
  <si>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</si>
  <si>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</si>
  <si>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</si>
  <si>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</si>
  <si>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</si>
  <si>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</si>
  <si>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</si>
  <si>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</si>
  <si>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</si>
  <si>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</si>
  <si>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</si>
  <si>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</si>
  <si>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</si>
  <si>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</si>
  <si>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</si>
  <si>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</si>
  <si>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</si>
  <si>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</si>
  <si>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</si>
  <si>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</si>
  <si>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</si>
  <si>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</si>
  <si>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</si>
  <si>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</si>
  <si>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</si>
  <si>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</si>
  <si>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</si>
  <si>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</si>
  <si>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</si>
  <si>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</si>
  <si>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</si>
  <si>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</si>
  <si>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</si>
  <si>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</si>
  <si>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</si>
  <si>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</si>
  <si>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</si>
  <si>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</si>
  <si>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</si>
  <si>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</si>
  <si>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</si>
  <si>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</si>
  <si>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</si>
  <si>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</si>
  <si>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</si>
  <si>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</si>
  <si>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</si>
  <si>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</si>
  <si>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</si>
  <si>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</si>
  <si>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</si>
  <si>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</si>
  <si>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</si>
  <si>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</si>
  <si>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</si>
  <si>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</si>
  <si>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</si>
  <si>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</si>
  <si>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</si>
  <si>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</si>
  <si>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</si>
  <si>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</si>
  <si>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</si>
  <si>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</si>
  <si>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</si>
  <si>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</si>
  <si>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</si>
  <si>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</si>
  <si>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</si>
  <si>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</si>
  <si>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</si>
  <si>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</si>
  <si>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</si>
  <si>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</si>
  <si>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</si>
  <si>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</si>
  <si>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</si>
  <si>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</si>
  <si>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</si>
  <si>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</si>
  <si>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</si>
  <si>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</si>
  <si>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</si>
  <si>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</si>
  <si>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</si>
  <si>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</si>
  <si>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</si>
  <si>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</si>
  <si>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</si>
  <si>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</si>
  <si>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</si>
  <si>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</si>
  <si>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</si>
  <si>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</si>
  <si>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</si>
  <si>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</si>
  <si>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</si>
  <si>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</si>
  <si>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</si>
  <si>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</si>
  <si>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</si>
  <si>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</si>
  <si>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</si>
  <si>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</si>
  <si>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</si>
  <si>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</si>
  <si>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</si>
  <si>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</si>
  <si>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</si>
  <si>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</si>
  <si>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</si>
  <si>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</si>
  <si>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</si>
  <si>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</si>
  <si>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</si>
  <si>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</si>
  <si>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</si>
  <si>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</si>
  <si>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</si>
  <si>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</si>
  <si>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</si>
  <si>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</si>
  <si>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</si>
  <si>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</si>
  <si>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</si>
  <si>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</si>
  <si>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</si>
  <si>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</si>
  <si>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</si>
  <si>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</si>
  <si>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</si>
  <si>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</si>
  <si>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</si>
  <si>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</si>
  <si>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</si>
  <si>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</si>
  <si>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</si>
  <si>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</si>
  <si>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</si>
  <si>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</si>
  <si>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</si>
  <si>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</si>
  <si>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</si>
  <si>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</si>
  <si>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</si>
  <si>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</si>
  <si>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</si>
  <si>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</si>
  <si>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</si>
  <si>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</si>
  <si>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</si>
  <si>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</si>
  <si>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</si>
  <si>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</si>
  <si>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</si>
  <si>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</si>
  <si>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</si>
  <si>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</si>
  <si>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</si>
  <si>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</si>
  <si>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</si>
  <si>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</si>
  <si>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</si>
  <si>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</si>
  <si>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</si>
  <si>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</si>
  <si>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</si>
  <si>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</si>
  <si>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</si>
  <si>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</si>
  <si>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</si>
  <si>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</si>
  <si>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</si>
  <si>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</si>
  <si>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</si>
  <si>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</si>
  <si>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</si>
  <si>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</si>
  <si>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</si>
  <si>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</si>
  <si>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</si>
  <si>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</si>
  <si>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</si>
  <si>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</si>
  <si>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</si>
  <si>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</si>
  <si>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</si>
  <si>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</si>
  <si>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</si>
  <si>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</si>
  <si>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</si>
  <si>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</si>
  <si>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</si>
  <si>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</si>
  <si>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</si>
  <si>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</si>
  <si>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</si>
  <si>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</si>
  <si>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</si>
  <si>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</si>
  <si>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</si>
  <si>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</si>
  <si>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</si>
  <si>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</si>
  <si>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</si>
  <si>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</si>
  <si>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</si>
  <si>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</si>
  <si>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</si>
  <si>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</si>
  <si>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</si>
  <si>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</si>
  <si>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</si>
  <si>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</si>
  <si>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</si>
  <si>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</si>
  <si>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</si>
  <si>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</si>
  <si>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</si>
  <si>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</si>
  <si>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</si>
  <si>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</si>
  <si>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</si>
  <si>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</si>
  <si>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</si>
  <si>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</si>
  <si>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</si>
  <si>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</si>
  <si>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</si>
  <si>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</si>
  <si>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</si>
  <si>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</si>
  <si>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</si>
  <si>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</si>
  <si>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</si>
  <si>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</si>
  <si>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</si>
  <si>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</si>
  <si>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</si>
  <si>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</si>
  <si>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</si>
  <si>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</si>
  <si>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</si>
  <si>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</si>
  <si>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</si>
  <si>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</si>
  <si>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</si>
  <si>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</si>
  <si>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</si>
  <si>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</si>
  <si>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</si>
  <si>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</si>
  <si>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</si>
  <si>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</si>
  <si>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</si>
  <si>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</si>
  <si>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</si>
  <si>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</si>
  <si>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</si>
  <si>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</si>
  <si>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</si>
  <si>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</si>
  <si>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</si>
  <si>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</si>
  <si>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</si>
  <si>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</si>
  <si>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</si>
  <si>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</si>
  <si>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</si>
  <si>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</si>
  <si>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</si>
  <si>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</si>
  <si>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</si>
  <si>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</si>
  <si>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</si>
  <si>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</si>
  <si>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</si>
  <si>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</si>
  <si>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</si>
  <si>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</si>
  <si>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</si>
  <si>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</si>
  <si>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</si>
  <si>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</si>
  <si>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</si>
  <si>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</si>
  <si>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</si>
  <si>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</si>
  <si>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</si>
  <si>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</si>
  <si>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</si>
  <si>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</si>
  <si>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</si>
  <si>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</si>
  <si>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</si>
  <si>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</si>
  <si>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</si>
  <si>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</si>
  <si>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</si>
  <si>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</si>
  <si>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</si>
  <si>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</si>
  <si>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</si>
  <si>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</si>
  <si>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</si>
  <si>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</si>
  <si>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</si>
  <si>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</si>
  <si>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</si>
  <si>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</si>
  <si>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</si>
  <si>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</si>
  <si>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</si>
  <si>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</si>
  <si>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</si>
  <si>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</si>
  <si>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</si>
  <si>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</si>
  <si>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</si>
  <si>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</si>
  <si>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</si>
  <si>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</si>
  <si>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</si>
  <si>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</si>
  <si>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</si>
  <si>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</si>
  <si>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</si>
  <si>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</si>
  <si>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</si>
  <si>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</si>
  <si>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</si>
  <si>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</si>
  <si>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</si>
  <si>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</si>
  <si>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</si>
  <si>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</si>
  <si>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</si>
  <si>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</si>
  <si>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</si>
  <si>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</si>
  <si>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</si>
  <si>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</si>
  <si>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</si>
  <si>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</si>
  <si>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</si>
  <si>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</si>
  <si>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</si>
  <si>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</si>
  <si>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</si>
  <si>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</si>
  <si>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</si>
  <si>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</si>
  <si>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</si>
  <si>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</si>
  <si>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</si>
  <si>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</si>
  <si>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</si>
  <si>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</si>
  <si>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</si>
  <si>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</si>
  <si>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</si>
  <si>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</si>
  <si>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</si>
  <si>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</si>
  <si>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</si>
  <si>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</si>
  <si>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</si>
  <si>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</si>
  <si>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</si>
  <si>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</si>
  <si>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</si>
  <si>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</si>
  <si>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</si>
  <si>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</si>
  <si>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</si>
  <si>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</si>
  <si>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</si>
  <si>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</si>
  <si>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</si>
  <si>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</si>
  <si>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</si>
  <si>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</si>
  <si>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</si>
  <si>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</si>
  <si>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</si>
  <si>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</si>
  <si>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</si>
  <si>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</si>
  <si>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</si>
  <si>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</si>
  <si>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</si>
  <si>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</si>
  <si>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</si>
  <si>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</si>
  <si>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</si>
  <si>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</si>
  <si>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</si>
  <si>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</si>
  <si>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</si>
  <si>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</si>
  <si>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</si>
  <si>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</si>
  <si>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</si>
  <si>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</si>
  <si>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</si>
  <si>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</si>
  <si>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</si>
  <si>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</si>
  <si>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</si>
  <si>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</si>
  <si>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</si>
  <si>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</si>
  <si>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</si>
  <si>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</si>
  <si>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</si>
  <si>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</si>
  <si>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</si>
  <si>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</si>
  <si>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</si>
  <si>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</si>
  <si>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</si>
  <si>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</si>
  <si>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</si>
  <si>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</si>
  <si>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</si>
  <si>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</si>
  <si>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</si>
  <si>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</si>
  <si>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</si>
  <si>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</si>
  <si>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</si>
  <si>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</si>
  <si>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</si>
  <si>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</si>
  <si>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</si>
  <si>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</si>
  <si>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</si>
  <si>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</si>
  <si>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</si>
  <si>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</si>
  <si>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</si>
  <si>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</si>
  <si>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</si>
  <si>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</si>
  <si>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</si>
  <si>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</si>
  <si>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</si>
  <si>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</si>
  <si>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</si>
  <si>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</si>
  <si>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</si>
  <si>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</si>
  <si>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</si>
  <si>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</si>
  <si>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</si>
  <si>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</si>
  <si>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</si>
  <si>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</si>
  <si>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</si>
  <si>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</si>
  <si>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</si>
  <si>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</si>
  <si>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</si>
  <si>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</si>
  <si>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</si>
  <si>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</si>
  <si>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</si>
  <si>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</si>
  <si>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</si>
  <si>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</si>
  <si>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</si>
  <si>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</si>
  <si>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</si>
  <si>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</si>
  <si>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</si>
  <si>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</si>
  <si>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</si>
  <si>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</si>
  <si>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</si>
  <si>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</si>
  <si>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</si>
  <si>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</si>
  <si>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</si>
  <si>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</si>
  <si>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</si>
  <si>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</si>
  <si>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</si>
  <si>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</si>
  <si>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</si>
  <si>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</si>
  <si>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</si>
  <si>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</si>
  <si>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</si>
  <si>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</si>
  <si>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</si>
  <si>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</si>
  <si>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</si>
  <si>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</si>
  <si>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</si>
  <si>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</si>
  <si>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</si>
  <si>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</si>
  <si>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</si>
  <si>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</si>
  <si>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</si>
  <si>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</si>
  <si>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</si>
  <si>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</si>
  <si>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</si>
  <si>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</si>
  <si>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</si>
  <si>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</si>
  <si>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</si>
  <si>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</si>
  <si>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</si>
  <si>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</si>
  <si>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</si>
  <si>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</si>
  <si>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</si>
  <si>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</si>
  <si>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</si>
  <si>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</si>
  <si>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</si>
  <si>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</si>
  <si>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</si>
  <si>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</si>
  <si>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</si>
  <si>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</si>
  <si>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</si>
  <si>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</si>
  <si>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</si>
  <si>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</si>
  <si>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</si>
  <si>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</si>
  <si>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</si>
  <si>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</si>
  <si>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</si>
  <si>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</si>
  <si>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</si>
  <si>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</si>
  <si>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</si>
  <si>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</si>
  <si>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</si>
  <si>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</si>
  <si>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</si>
  <si>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</si>
  <si>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</si>
  <si>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</si>
  <si>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</si>
  <si>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</si>
  <si>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</si>
  <si>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</si>
  <si>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</si>
  <si>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</si>
  <si>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</si>
  <si>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</si>
  <si>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</si>
  <si>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</si>
  <si>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</si>
  <si>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</si>
  <si>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</si>
  <si>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</si>
  <si>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</si>
  <si>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</si>
  <si>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</si>
  <si>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</si>
  <si>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</si>
  <si>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</si>
  <si>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</si>
  <si>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</si>
  <si>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</si>
  <si>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</si>
  <si>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</si>
  <si>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</si>
  <si>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</si>
  <si>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</si>
  <si>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</si>
  <si>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</si>
  <si>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</si>
  <si>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</si>
  <si>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</si>
  <si>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</si>
  <si>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</si>
  <si>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</si>
  <si>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</si>
  <si>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</si>
  <si>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</si>
  <si>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</si>
  <si>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</si>
  <si>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</si>
  <si>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</si>
  <si>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</si>
  <si>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</si>
  <si>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</si>
  <si>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</si>
  <si>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</si>
  <si>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</si>
  <si>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</si>
  <si>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</si>
  <si>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</si>
  <si>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</si>
  <si>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</si>
  <si>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</si>
  <si>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</si>
  <si>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</si>
  <si>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</si>
  <si>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</si>
  <si>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</si>
  <si>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</si>
  <si>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</si>
  <si>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</si>
  <si>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</si>
  <si>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</si>
  <si>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</si>
  <si>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</si>
  <si>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</si>
  <si>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</si>
  <si>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</si>
  <si>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</si>
  <si>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</si>
  <si>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</si>
  <si>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</si>
  <si>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</si>
  <si>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</si>
  <si>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</si>
  <si>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</si>
  <si>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</si>
  <si>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</si>
  <si>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</si>
  <si>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</si>
  <si>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</si>
  <si>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</si>
  <si>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</si>
  <si>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</si>
  <si>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</si>
  <si>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</si>
  <si>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</si>
  <si>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</si>
  <si>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</si>
  <si>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</si>
  <si>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</si>
  <si>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</si>
  <si>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</si>
  <si>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</si>
  <si>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</si>
  <si>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</si>
  <si>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</si>
  <si>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</si>
  <si>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</si>
  <si>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</si>
  <si>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</si>
  <si>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</si>
  <si>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</si>
  <si>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</si>
  <si>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</si>
  <si>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</si>
  <si>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</si>
  <si>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</si>
  <si>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</si>
  <si>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</si>
  <si>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</si>
  <si>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</si>
  <si>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</si>
  <si>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</si>
  <si>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</si>
  <si>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</si>
  <si>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</si>
  <si>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</si>
  <si>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</si>
  <si>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</si>
  <si>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</si>
  <si>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</si>
  <si>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</si>
  <si>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</si>
  <si>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</si>
  <si>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</si>
  <si>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</si>
  <si>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</si>
  <si>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</si>
  <si>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</si>
  <si>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</si>
  <si>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</si>
  <si>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</si>
  <si>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</si>
  <si>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</si>
  <si>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</si>
  <si>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</si>
  <si>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</si>
  <si>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</si>
  <si>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</si>
  <si>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</si>
  <si>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</si>
  <si>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</si>
  <si>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</si>
  <si>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</si>
  <si>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</si>
  <si>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</si>
  <si>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</si>
  <si>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</si>
  <si>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</si>
  <si>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</si>
  <si>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</si>
  <si>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</si>
  <si>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</si>
  <si>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</si>
  <si>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</si>
  <si>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</si>
  <si>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</si>
  <si>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</si>
  <si>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</si>
  <si>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</si>
  <si>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</si>
  <si>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</si>
  <si>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</si>
  <si>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</si>
  <si>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</si>
  <si>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</si>
  <si>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</si>
  <si>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</si>
  <si>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</si>
  <si>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</si>
  <si>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</si>
  <si>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</si>
  <si>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</si>
  <si>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</si>
  <si>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</si>
  <si>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</si>
  <si>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</si>
  <si>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</si>
  <si>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</si>
  <si>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</si>
  <si>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</si>
  <si>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</si>
  <si>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</si>
  <si>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</si>
  <si>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</si>
  <si>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</si>
  <si>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</si>
  <si>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</si>
  <si>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</si>
  <si>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</si>
  <si>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</si>
  <si>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</si>
  <si>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</si>
  <si>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</si>
  <si>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</si>
  <si>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</si>
  <si>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</si>
  <si>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</si>
  <si>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</si>
  <si>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</si>
  <si>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</si>
  <si>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</si>
  <si>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</si>
  <si>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</si>
  <si>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</si>
  <si>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</si>
  <si>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</si>
  <si>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</si>
  <si>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</si>
  <si>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</si>
  <si>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</si>
  <si>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</si>
  <si>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</si>
  <si>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</si>
  <si>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</si>
  <si>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</si>
  <si>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</si>
  <si>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</si>
  <si>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</si>
  <si>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</si>
  <si>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</si>
  <si>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</si>
  <si>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</si>
  <si>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</si>
  <si>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</si>
  <si>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</si>
  <si>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</si>
  <si>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</si>
  <si>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</si>
  <si>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</si>
  <si>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</si>
  <si>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</si>
  <si>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</si>
  <si>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</si>
  <si>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</si>
  <si>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</si>
  <si>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</si>
  <si>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</si>
  <si>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</si>
  <si>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</si>
  <si>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</si>
  <si>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</si>
  <si>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</si>
  <si>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</si>
  <si>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</si>
  <si>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</si>
  <si>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</si>
  <si>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</si>
  <si>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</si>
  <si>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</si>
  <si>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</si>
  <si>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</si>
  <si>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</si>
  <si>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</si>
  <si>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</si>
  <si>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</si>
  <si>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</si>
  <si>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</si>
  <si>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</si>
  <si>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</si>
  <si>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</si>
  <si>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</si>
  <si>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</si>
  <si>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</si>
  <si>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</si>
  <si>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</si>
  <si>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</si>
  <si>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</si>
  <si>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</si>
  <si>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</si>
  <si>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</si>
  <si>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</si>
  <si>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</si>
  <si>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</si>
  <si>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</si>
  <si>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</si>
  <si>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</si>
  <si>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</si>
  <si>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</si>
  <si>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</si>
  <si>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</si>
  <si>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</si>
  <si>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</si>
  <si>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</si>
  <si>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</si>
  <si>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</si>
  <si>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</si>
  <si>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</si>
  <si>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</si>
  <si>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</si>
  <si>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</si>
  <si>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</si>
  <si>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</si>
  <si>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</si>
  <si>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</si>
  <si>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</si>
  <si>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</si>
  <si>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</si>
  <si>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</si>
  <si>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</si>
  <si>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</si>
  <si>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</si>
  <si>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</si>
  <si>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</si>
  <si>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</si>
  <si>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</si>
  <si>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</si>
  <si>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</si>
  <si>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</si>
  <si>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</si>
  <si>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</si>
  <si>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</si>
  <si>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</si>
  <si>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</si>
  <si>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</si>
  <si>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</si>
  <si>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</si>
  <si>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</si>
  <si>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</si>
  <si>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</si>
  <si>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</si>
  <si>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</si>
  <si>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</si>
  <si>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</si>
  <si>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</si>
  <si>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</si>
  <si>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</si>
  <si>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</si>
  <si>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</si>
  <si>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</si>
  <si>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</si>
  <si>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</si>
  <si>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</si>
  <si>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</si>
  <si>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</si>
  <si>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</si>
  <si>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</si>
  <si>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</si>
  <si>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</si>
  <si>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</si>
  <si>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</si>
  <si>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</si>
  <si>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</si>
  <si>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</si>
  <si>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</si>
  <si>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</si>
  <si>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</si>
  <si>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</si>
  <si>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</si>
  <si>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</si>
  <si>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</si>
  <si>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</si>
  <si>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</si>
  <si>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</si>
  <si>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</si>
  <si>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</si>
  <si>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</si>
  <si>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</si>
  <si>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</si>
  <si>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</si>
  <si>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</si>
  <si>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</si>
  <si>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</si>
  <si>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</si>
  <si>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</si>
  <si>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</si>
  <si>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</si>
  <si>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</si>
  <si>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</si>
  <si>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</si>
  <si>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</si>
  <si>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</si>
  <si>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</si>
  <si>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</si>
  <si>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</si>
  <si>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</si>
  <si>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</si>
  <si>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</si>
  <si>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</si>
  <si>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</si>
  <si>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</si>
  <si>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</si>
  <si>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</si>
  <si>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</si>
  <si>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</si>
  <si>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</si>
  <si>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</si>
  <si>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</si>
  <si>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</si>
  <si>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</si>
  <si>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</si>
  <si>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</si>
  <si>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</si>
  <si>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</si>
  <si>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</si>
  <si>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</si>
  <si>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</si>
  <si>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</si>
  <si>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</si>
  <si>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</si>
  <si>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</si>
  <si>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</si>
  <si>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</si>
  <si>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</si>
  <si>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</si>
  <si>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</si>
  <si>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</si>
  <si>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</si>
  <si>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</si>
  <si>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</si>
  <si>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</si>
  <si>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</si>
  <si>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</si>
  <si>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</si>
  <si>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</si>
  <si>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</si>
  <si>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</si>
  <si>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</si>
  <si>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</si>
  <si>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</si>
  <si>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</si>
  <si>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</si>
  <si>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</si>
  <si>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</si>
  <si>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</si>
  <si>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</si>
  <si>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</si>
  <si>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</si>
  <si>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</si>
  <si>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</si>
  <si>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</si>
  <si>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</si>
  <si>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</si>
  <si>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</si>
  <si>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</si>
  <si>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</si>
  <si>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</si>
  <si>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</si>
  <si>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</si>
  <si>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</si>
  <si>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</si>
  <si>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</si>
  <si>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</si>
  <si>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</si>
  <si>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</si>
  <si>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</si>
  <si>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</si>
  <si>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</si>
  <si>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</si>
  <si>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</si>
  <si>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</si>
  <si>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</si>
  <si>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</si>
  <si>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</si>
  <si>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</si>
  <si>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</si>
  <si>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</si>
  <si>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</si>
  <si>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</si>
  <si>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</si>
  <si>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</si>
  <si>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</si>
  <si>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</si>
  <si>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</si>
  <si>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</si>
  <si>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</si>
  <si>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</si>
  <si>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</si>
  <si>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</si>
  <si>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</si>
  <si>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</si>
  <si>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</si>
  <si>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</si>
  <si>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</si>
  <si>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</si>
  <si>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</si>
  <si>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</si>
  <si>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</si>
  <si>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</si>
  <si>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</si>
  <si>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</si>
  <si>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</si>
  <si>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</si>
  <si>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</si>
  <si>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</si>
  <si>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</si>
  <si>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</si>
  <si>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</si>
  <si>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</si>
  <si>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</si>
  <si>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</si>
  <si>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</si>
  <si>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</si>
  <si>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</si>
  <si>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</si>
  <si>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</si>
  <si>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</si>
  <si>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</si>
  <si>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</si>
  <si>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</si>
  <si>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</si>
  <si>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</si>
  <si>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</si>
  <si>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</si>
  <si>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</si>
  <si>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</si>
  <si>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</si>
  <si>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</si>
  <si>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</si>
  <si>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</si>
  <si>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</si>
  <si>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</si>
  <si>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</si>
  <si>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</si>
  <si>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</si>
  <si>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</si>
  <si>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</si>
  <si>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</si>
  <si>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</si>
  <si>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</si>
  <si>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</si>
  <si>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</si>
  <si>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</si>
  <si>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</si>
  <si>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</si>
  <si>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</si>
  <si>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</si>
  <si>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</si>
  <si>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</si>
  <si>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</si>
  <si>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</si>
  <si>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</si>
  <si>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</si>
  <si>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</si>
  <si>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</si>
  <si>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</si>
  <si>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</si>
  <si>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</si>
  <si>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</si>
  <si>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</si>
  <si>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</si>
  <si>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</si>
  <si>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</si>
  <si>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</si>
  <si>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</si>
  <si>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</si>
  <si>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</si>
  <si>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</si>
  <si>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</si>
  <si>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</si>
  <si>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</si>
  <si>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</si>
  <si>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</si>
  <si>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</si>
  <si>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</si>
  <si>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</si>
  <si>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</si>
  <si>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</si>
  <si>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</si>
  <si>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</si>
  <si>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</si>
  <si>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</si>
  <si>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</si>
  <si>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</si>
  <si>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</si>
  <si>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</si>
  <si>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</si>
  <si>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</si>
  <si>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</si>
  <si>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</si>
  <si>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</si>
  <si>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</si>
  <si>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</si>
  <si>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</si>
  <si>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</si>
  <si>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</si>
  <si>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</si>
  <si>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</si>
  <si>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</si>
  <si>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</si>
  <si>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</si>
  <si>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</si>
  <si>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</si>
  <si>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</si>
  <si>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</si>
  <si>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</si>
  <si>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</si>
  <si>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</si>
  <si>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</si>
  <si>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</si>
  <si>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</si>
  <si>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</si>
  <si>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</si>
  <si>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</si>
  <si>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</si>
  <si>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</si>
  <si>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</si>
  <si>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</si>
  <si>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</si>
  <si>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</si>
  <si>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</si>
  <si>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</si>
  <si>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</si>
  <si>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</si>
  <si>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</si>
  <si>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</si>
  <si>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</si>
  <si>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</si>
  <si>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</si>
  <si>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</si>
  <si>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</si>
  <si>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</si>
  <si>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</si>
  <si>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</si>
  <si>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</si>
  <si>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</si>
  <si>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</si>
  <si>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</si>
  <si>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</si>
  <si>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</si>
  <si>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</si>
  <si>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</si>
  <si>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</si>
  <si>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</si>
  <si>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</si>
  <si>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</si>
  <si>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</si>
  <si>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</si>
  <si>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</si>
  <si>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</si>
  <si>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</si>
  <si>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</si>
  <si>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</si>
  <si>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</si>
  <si>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</si>
  <si>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</si>
  <si>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</si>
  <si>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</si>
  <si>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</si>
  <si>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</si>
  <si>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</si>
  <si>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</si>
  <si>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</si>
  <si>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</si>
  <si>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</si>
  <si>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</si>
  <si>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</si>
  <si>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</si>
  <si>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</si>
  <si>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</si>
  <si>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</si>
  <si>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</si>
  <si>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</si>
  <si>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</si>
  <si>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</si>
  <si>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</si>
  <si>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</si>
  <si>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</si>
  <si>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</si>
  <si>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</si>
  <si>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</si>
  <si>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</si>
  <si>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</si>
  <si>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</si>
  <si>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</si>
  <si>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</si>
  <si>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</si>
  <si>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</si>
  <si>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</si>
  <si>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</si>
  <si>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</si>
  <si>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</si>
  <si>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</si>
  <si>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</si>
  <si>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</si>
  <si>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</si>
  <si>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</si>
  <si>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</si>
  <si>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</si>
  <si>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</si>
  <si>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</si>
  <si>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</si>
  <si>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</si>
  <si>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</si>
  <si>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</si>
  <si>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</si>
  <si>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</si>
  <si>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</si>
  <si>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</si>
  <si>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</si>
  <si>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</si>
  <si>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</si>
  <si>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</si>
  <si>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</si>
  <si>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</si>
  <si>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</si>
  <si>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</si>
  <si>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</si>
  <si>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</si>
  <si>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</si>
  <si>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</si>
  <si>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</si>
  <si>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</si>
  <si>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</si>
  <si>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</si>
  <si>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</si>
  <si>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</si>
  <si>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</si>
  <si>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</si>
  <si>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</si>
  <si>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</si>
  <si>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</si>
  <si>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</si>
  <si>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</si>
  <si>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</si>
  <si>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</si>
  <si>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</si>
  <si>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</si>
  <si>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</si>
  <si>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</si>
  <si>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</si>
  <si>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</si>
  <si>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</si>
  <si>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</si>
  <si>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</si>
  <si>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</si>
  <si>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</si>
  <si>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</si>
  <si>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</si>
  <si>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</si>
  <si>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</si>
  <si>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</si>
  <si>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</si>
  <si>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</si>
  <si>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</si>
  <si>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</si>
  <si>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</si>
  <si>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</si>
  <si>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</si>
  <si>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</si>
  <si>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</si>
  <si>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</si>
  <si>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</si>
  <si>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</si>
  <si>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</si>
  <si>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</si>
  <si>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</si>
  <si>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</si>
  <si>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</si>
  <si>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</si>
  <si>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</si>
  <si>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</si>
  <si>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</si>
  <si>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</si>
  <si>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</si>
  <si>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</si>
  <si>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</si>
  <si>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</si>
  <si>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</si>
  <si>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</si>
  <si>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</si>
  <si>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</si>
  <si>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</si>
  <si>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</si>
  <si>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</si>
  <si>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</si>
  <si>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</si>
  <si>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</si>
  <si>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</si>
  <si>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</si>
  <si>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</si>
  <si>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</si>
  <si>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</si>
  <si>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</si>
  <si>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</si>
  <si>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</si>
  <si>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</si>
  <si>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</si>
  <si>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</si>
  <si>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</si>
  <si>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</si>
  <si>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</si>
  <si>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</si>
  <si>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</si>
  <si>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</si>
  <si>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</si>
  <si>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</si>
  <si>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</si>
  <si>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</si>
  <si>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</si>
  <si>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</si>
  <si>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</si>
  <si>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</si>
  <si>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</si>
  <si>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</si>
  <si>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</si>
  <si>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</si>
  <si>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</si>
  <si>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</si>
  <si>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</si>
  <si>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</si>
  <si>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</si>
  <si>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</si>
  <si>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</si>
  <si>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</si>
  <si>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</si>
  <si>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</si>
  <si>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</si>
  <si>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</si>
  <si>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</si>
  <si>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</si>
  <si>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</si>
  <si>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</si>
  <si>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</si>
  <si>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</si>
  <si>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</si>
  <si>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</si>
  <si>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</si>
  <si>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</si>
  <si>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</si>
  <si>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</si>
  <si>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</si>
  <si>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</si>
  <si>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</si>
  <si>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</si>
  <si>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</si>
  <si>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</si>
  <si>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</si>
  <si>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</si>
  <si>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</si>
  <si>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</si>
  <si>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</si>
  <si>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</si>
  <si>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</si>
  <si>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</si>
  <si>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</si>
  <si>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</si>
  <si>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</si>
  <si>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</si>
  <si>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</si>
  <si>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</si>
  <si>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</si>
  <si>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</si>
  <si>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</si>
  <si>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</si>
  <si>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</si>
  <si>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</si>
  <si>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</si>
  <si>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</si>
  <si>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</si>
  <si>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</si>
  <si>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</si>
  <si>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</si>
  <si>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</si>
  <si>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</si>
  <si>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</si>
  <si>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</si>
  <si>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</si>
  <si>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</si>
  <si>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</si>
  <si>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</si>
  <si>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</si>
  <si>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</si>
  <si>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</si>
  <si>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</si>
  <si>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</si>
  <si>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</si>
  <si>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</si>
  <si>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</si>
  <si>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</si>
  <si>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</si>
  <si>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</si>
  <si>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</si>
  <si>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</si>
  <si>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</si>
  <si>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</si>
  <si>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</si>
  <si>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</si>
  <si>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</si>
  <si>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</si>
  <si>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</si>
  <si>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</si>
  <si>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</si>
  <si>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</si>
  <si>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</si>
  <si>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</si>
  <si>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</si>
  <si>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</si>
  <si>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</si>
  <si>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</si>
  <si>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</si>
  <si>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</si>
  <si>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</si>
  <si>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</si>
  <si>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</si>
  <si>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</si>
  <si>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</si>
  <si>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</si>
  <si>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</si>
  <si>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</si>
  <si>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</si>
  <si>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</si>
  <si>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</si>
  <si>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</si>
  <si>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</si>
  <si>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</si>
  <si>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</si>
  <si>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</si>
  <si>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</si>
  <si>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</si>
  <si>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</si>
  <si>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</si>
  <si>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</si>
  <si>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</si>
  <si>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</si>
  <si>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</si>
  <si>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</si>
  <si>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</si>
  <si>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</si>
  <si>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</si>
  <si>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</si>
  <si>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</si>
  <si>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</si>
  <si>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</si>
  <si>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</si>
  <si>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</si>
  <si>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</si>
  <si>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</si>
  <si>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</si>
  <si>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</si>
  <si>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</si>
  <si>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</si>
  <si>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</si>
  <si>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</si>
  <si>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</si>
  <si>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</si>
  <si>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</si>
  <si>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</si>
  <si>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</si>
  <si>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</si>
  <si>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</si>
  <si>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</si>
  <si>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</si>
  <si>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</si>
  <si>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</si>
  <si>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</si>
  <si>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</si>
  <si>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</si>
  <si>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</si>
  <si>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</si>
  <si>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</si>
  <si>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</si>
  <si>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</si>
  <si>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</si>
  <si>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</si>
  <si>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</si>
  <si>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</si>
  <si>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</si>
  <si>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</si>
  <si>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</si>
  <si>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</si>
  <si>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</si>
  <si>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</si>
  <si>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</si>
  <si>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</si>
  <si>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</si>
  <si>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</si>
  <si>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</si>
  <si>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</si>
  <si>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</si>
  <si>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</si>
  <si>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</si>
  <si>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</si>
  <si>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</si>
  <si>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</si>
  <si>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</si>
  <si>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</si>
  <si>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</si>
  <si>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</si>
  <si>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</si>
  <si>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</si>
  <si>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</si>
  <si>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</si>
  <si>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</si>
  <si>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</si>
  <si>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</si>
  <si>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</si>
  <si>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</si>
  <si>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</si>
  <si>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</si>
  <si>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</si>
  <si>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</si>
  <si>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</si>
  <si>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</si>
  <si>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</si>
  <si>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</si>
  <si>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</si>
  <si>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</si>
  <si>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</si>
  <si>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</si>
  <si>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</si>
  <si>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</si>
  <si>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</si>
  <si>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</si>
  <si>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</si>
  <si>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</si>
  <si>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</si>
  <si>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</si>
  <si>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</si>
  <si>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</si>
  <si>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</si>
  <si>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</si>
  <si>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</si>
  <si>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</si>
  <si>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</si>
  <si>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</si>
  <si>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</si>
  <si>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</si>
  <si>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</si>
  <si>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</si>
  <si>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</si>
  <si>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</si>
  <si>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</si>
  <si>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</si>
  <si>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</si>
  <si>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</si>
  <si>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</si>
  <si>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</si>
  <si>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</si>
  <si>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</si>
  <si>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</si>
  <si>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</si>
  <si>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</si>
  <si>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</si>
  <si>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</si>
  <si>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</si>
  <si>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</si>
  <si>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</si>
  <si>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</si>
  <si>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</si>
  <si>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</si>
  <si>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</si>
  <si>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</si>
  <si>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</si>
  <si>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</si>
  <si>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</si>
  <si>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</si>
  <si>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</si>
  <si>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</si>
  <si>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</si>
  <si>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</si>
  <si>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</si>
  <si>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</si>
  <si>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</si>
  <si>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</si>
  <si>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</si>
  <si>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</si>
  <si>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</si>
  <si>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</si>
  <si>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</si>
  <si>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</si>
  <si>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</si>
  <si>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</si>
  <si>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</si>
  <si>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</si>
  <si>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</si>
  <si>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</si>
  <si>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</si>
  <si>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</si>
  <si>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</si>
  <si>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</si>
  <si>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</si>
  <si>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</si>
  <si>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</si>
  <si>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</si>
  <si>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</si>
  <si>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</si>
  <si>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</si>
  <si>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</si>
  <si>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</si>
  <si>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</si>
  <si>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</si>
  <si>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</si>
  <si>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</si>
  <si>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</si>
  <si>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</si>
  <si>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</si>
  <si>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</si>
  <si>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</si>
  <si>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</si>
  <si>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</si>
  <si>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</si>
  <si>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</si>
  <si>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</si>
  <si>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</si>
  <si>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</si>
  <si>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</si>
  <si>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</si>
  <si>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</si>
  <si>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</si>
  <si>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</si>
  <si>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</si>
  <si>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</si>
  <si>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</si>
  <si>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</si>
  <si>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</si>
  <si>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</si>
  <si>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</si>
  <si>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</si>
  <si>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</si>
  <si>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</si>
  <si>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</si>
  <si>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</si>
  <si>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</si>
  <si>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</si>
  <si>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</si>
  <si>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</si>
  <si>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</si>
  <si>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</si>
  <si>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</si>
  <si>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</si>
  <si>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</si>
  <si>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</si>
  <si>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</si>
  <si>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</si>
  <si>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</si>
  <si>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</si>
  <si>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</si>
  <si>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</si>
  <si>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</si>
  <si>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</si>
  <si>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</si>
  <si>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</si>
  <si>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</si>
  <si>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</si>
  <si>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</si>
  <si>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</si>
  <si>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</si>
  <si>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</si>
  <si>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</si>
  <si>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</si>
  <si>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</si>
  <si>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</si>
  <si>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</si>
  <si>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</si>
  <si>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</si>
  <si>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</si>
  <si>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</si>
  <si>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</si>
  <si>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</si>
  <si>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</si>
  <si>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</si>
  <si>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</si>
  <si>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</si>
  <si>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</si>
  <si>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</si>
  <si>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</si>
  <si>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</si>
  <si>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</si>
  <si>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</si>
  <si>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</si>
  <si>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</si>
  <si>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</si>
  <si>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</si>
  <si>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</si>
  <si>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</si>
  <si>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</si>
  <si>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</si>
  <si>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</si>
  <si>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</si>
  <si>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</si>
  <si>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</si>
  <si>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</si>
  <si>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</si>
  <si>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</si>
  <si>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</si>
  <si>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</si>
  <si>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</si>
  <si>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</si>
  <si>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</si>
  <si>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</si>
  <si>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</si>
  <si>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</si>
  <si>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</si>
  <si>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</si>
  <si>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</si>
  <si>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</si>
  <si>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</si>
  <si>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</si>
  <si>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</si>
  <si>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</si>
  <si>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</si>
  <si>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</si>
  <si>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</si>
  <si>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</si>
  <si>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</si>
  <si>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</si>
  <si>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</si>
  <si>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</si>
  <si>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</si>
  <si>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</si>
  <si>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</si>
  <si>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</si>
  <si>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</si>
  <si>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</si>
  <si>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</si>
  <si>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</si>
  <si>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</si>
  <si>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</si>
  <si>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</si>
  <si>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</si>
  <si>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</si>
  <si>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</si>
  <si>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</si>
  <si>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</si>
  <si>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</si>
  <si>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</si>
  <si>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</si>
  <si>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</si>
  <si>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</si>
  <si>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</si>
  <si>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</si>
  <si>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</si>
  <si>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</si>
  <si>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</si>
  <si>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</si>
  <si>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</si>
  <si>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</si>
  <si>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</si>
  <si>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</si>
  <si>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</si>
  <si>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</si>
  <si>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</si>
  <si>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</si>
  <si>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</si>
  <si>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</si>
  <si>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</si>
  <si>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</si>
  <si>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</si>
  <si>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</si>
  <si>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</si>
  <si>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</si>
  <si>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</si>
  <si>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</si>
  <si>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</si>
  <si>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</si>
  <si>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</si>
  <si>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</si>
  <si>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</si>
  <si>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</si>
  <si>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</si>
  <si>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</si>
  <si>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</si>
  <si>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</si>
  <si>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</si>
  <si>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</si>
  <si>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</si>
  <si>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</si>
  <si>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</si>
  <si>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</si>
  <si>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</si>
  <si>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</si>
  <si>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</si>
  <si>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</si>
  <si>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</si>
  <si>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</si>
  <si>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</si>
  <si>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</si>
  <si>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</si>
  <si>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</si>
  <si>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</si>
  <si>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</si>
  <si>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</si>
  <si>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</si>
  <si>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</si>
  <si>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</si>
  <si>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</si>
  <si>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</si>
  <si>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</si>
  <si>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</si>
  <si>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</si>
  <si>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</si>
  <si>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</si>
  <si>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</si>
  <si>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</si>
  <si>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</si>
  <si>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</si>
  <si>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</si>
  <si>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</si>
  <si>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</si>
  <si>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</si>
  <si>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</si>
  <si>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</si>
  <si>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</si>
  <si>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</si>
  <si>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</si>
  <si>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</si>
  <si>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</si>
  <si>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</si>
  <si>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</si>
  <si>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</si>
  <si>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</si>
  <si>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</si>
  <si>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</si>
  <si>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</si>
  <si>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</si>
  <si>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</si>
  <si>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</si>
  <si>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</si>
  <si>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</si>
  <si>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</si>
  <si>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</si>
  <si>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</si>
  <si>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</si>
  <si>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</si>
  <si>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</si>
  <si>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</si>
  <si>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</si>
  <si>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</si>
  <si>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</si>
  <si>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</si>
  <si>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</si>
  <si>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</si>
  <si>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</si>
  <si>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</si>
  <si>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</si>
  <si>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</si>
  <si>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</si>
  <si>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</si>
  <si>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</si>
  <si>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</si>
  <si>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</si>
  <si>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</si>
  <si>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</si>
  <si>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</si>
  <si>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</si>
  <si>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</si>
  <si>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</si>
  <si>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</si>
  <si>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</si>
  <si>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</si>
  <si>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</si>
  <si>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</si>
  <si>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</si>
  <si>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</si>
  <si>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</si>
  <si>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</si>
  <si>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</si>
  <si>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</si>
  <si>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</si>
  <si>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</si>
  <si>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</si>
  <si>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</si>
  <si>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</si>
  <si>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</si>
  <si>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</si>
  <si>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</si>
  <si>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</si>
  <si>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</si>
  <si>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</si>
  <si>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</si>
  <si>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</si>
  <si>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</si>
  <si>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</si>
  <si>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</si>
  <si>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</si>
  <si>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</si>
  <si>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</si>
  <si>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</si>
  <si>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</si>
  <si>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</si>
  <si>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</si>
  <si>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</si>
  <si>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</si>
  <si>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</si>
  <si>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</si>
  <si>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</si>
  <si>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</si>
  <si>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</si>
  <si>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</si>
  <si>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</si>
  <si>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</si>
  <si>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</si>
  <si>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</si>
  <si>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</si>
  <si>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</si>
  <si>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</si>
  <si>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</si>
  <si>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</si>
  <si>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</si>
  <si>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</si>
  <si>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</si>
  <si>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</si>
  <si>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</si>
  <si>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</si>
  <si>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</si>
  <si>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</si>
  <si>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</si>
  <si>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</si>
  <si>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</si>
  <si>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</si>
  <si>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</si>
  <si>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</si>
  <si>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</si>
  <si>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</si>
  <si>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</si>
  <si>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</si>
  <si>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</si>
  <si>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</si>
  <si>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</si>
  <si>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</si>
  <si>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</si>
  <si>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</si>
  <si>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</si>
  <si>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</si>
  <si>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</si>
  <si>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</si>
  <si>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</si>
  <si>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</si>
  <si>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</si>
  <si>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</si>
  <si>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</si>
  <si>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</si>
  <si>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</si>
  <si>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</si>
  <si>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</si>
  <si>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</si>
  <si>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</si>
  <si>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</si>
  <si>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</si>
  <si>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</si>
  <si>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</si>
  <si>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</si>
  <si>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</si>
  <si>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</si>
  <si>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</si>
  <si>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</si>
  <si>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</si>
  <si>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</si>
  <si>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</si>
  <si>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</si>
  <si>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</si>
  <si>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</si>
  <si>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</si>
  <si>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</si>
  <si>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</si>
  <si>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</si>
  <si>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</si>
  <si>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</si>
  <si>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</si>
  <si>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</si>
  <si>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</si>
  <si>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</si>
  <si>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</si>
  <si>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</si>
  <si>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</si>
  <si>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</si>
  <si>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</si>
  <si>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</si>
  <si>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</si>
  <si>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</si>
  <si>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</si>
  <si>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</si>
  <si>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</si>
  <si>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</si>
  <si>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</si>
  <si>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</si>
  <si>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</si>
  <si>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</si>
  <si>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</si>
  <si>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</si>
  <si>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</si>
  <si>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</si>
  <si>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</si>
  <si>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</si>
  <si>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</si>
  <si>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</si>
  <si>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</si>
  <si>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</si>
  <si>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</si>
  <si>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</si>
  <si>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</si>
  <si>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</si>
  <si>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</si>
  <si>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</si>
  <si>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</si>
  <si>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</si>
  <si>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</si>
  <si>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</si>
  <si>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</si>
  <si>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</si>
  <si>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</si>
  <si>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</si>
  <si>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</si>
  <si>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</si>
  <si>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</si>
  <si>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</si>
  <si>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</si>
  <si>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</si>
  <si>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</si>
  <si>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</si>
  <si>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</si>
  <si>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</si>
  <si>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</si>
  <si>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</si>
  <si>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</si>
  <si>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</si>
  <si>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</si>
  <si>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</si>
  <si>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</si>
  <si>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</si>
  <si>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</si>
  <si>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</si>
  <si>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</si>
  <si>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</si>
  <si>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</si>
  <si>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</si>
  <si>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</si>
  <si>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</si>
  <si>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</si>
  <si>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</si>
  <si>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</si>
  <si>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</si>
  <si>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</si>
  <si>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</si>
  <si>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</si>
  <si>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</si>
  <si>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</si>
  <si>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</si>
  <si>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</si>
  <si>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</si>
  <si>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</si>
  <si>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</si>
  <si>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</si>
  <si>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</si>
  <si>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</si>
  <si>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</si>
  <si>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</si>
  <si>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</si>
  <si>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</si>
  <si>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</si>
  <si>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</si>
  <si>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</si>
  <si>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</si>
  <si>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</si>
  <si>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</si>
  <si>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</si>
  <si>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</si>
  <si>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</si>
  <si>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</si>
  <si>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</si>
  <si>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</si>
  <si>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</si>
  <si>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</si>
  <si>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</si>
  <si>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</si>
  <si>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</si>
  <si>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</si>
  <si>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</si>
  <si>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</si>
  <si>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</si>
  <si>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</si>
  <si>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</si>
  <si>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</si>
  <si>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</si>
  <si>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</si>
  <si>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</si>
  <si>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</si>
  <si>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</si>
  <si>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</si>
  <si>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</si>
  <si>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</si>
  <si>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</si>
  <si>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</si>
  <si>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</si>
  <si>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</si>
  <si>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</si>
  <si>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</si>
  <si>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</si>
  <si>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</si>
  <si>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</si>
  <si>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</si>
  <si>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</si>
  <si>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</si>
  <si>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</si>
  <si>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</si>
  <si>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</si>
  <si>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</si>
  <si>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</si>
  <si>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</si>
  <si>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</si>
  <si>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</si>
  <si>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</si>
  <si>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</si>
  <si>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</si>
  <si>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</si>
  <si>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</si>
  <si>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</si>
  <si>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</si>
  <si>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</si>
  <si>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</si>
  <si>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</si>
  <si>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</si>
  <si>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</si>
  <si>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</si>
  <si>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</si>
  <si>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</si>
  <si>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</si>
  <si>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</si>
  <si>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</si>
  <si>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</si>
  <si>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</si>
  <si>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</si>
  <si>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</si>
  <si>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</si>
  <si>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</si>
  <si>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</si>
  <si>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</si>
  <si>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</si>
  <si>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</si>
  <si>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</si>
  <si>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</si>
  <si>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</si>
  <si>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</si>
  <si>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</si>
  <si>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</si>
  <si>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</si>
  <si>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</si>
  <si>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</si>
  <si>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</si>
  <si>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</si>
  <si>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</si>
  <si>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</si>
  <si>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</si>
  <si>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</si>
  <si>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</si>
  <si>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</si>
  <si>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</si>
  <si>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</si>
  <si>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</si>
  <si>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</si>
  <si>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</si>
  <si>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</si>
  <si>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</si>
  <si>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</si>
  <si>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</si>
  <si>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</si>
  <si>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</si>
  <si>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</si>
  <si>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</si>
  <si>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</si>
  <si>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</si>
  <si>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</si>
  <si>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</si>
  <si>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</si>
  <si>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</si>
  <si>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</si>
  <si>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</si>
  <si>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</si>
  <si>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</si>
  <si>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</si>
  <si>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</si>
  <si>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</si>
  <si>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</si>
  <si>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</si>
  <si>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</si>
  <si>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</si>
  <si>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</si>
  <si>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</si>
  <si>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</si>
  <si>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</si>
  <si>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</si>
  <si>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</si>
  <si>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</si>
  <si>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</si>
  <si>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</si>
  <si>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</si>
  <si>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</si>
  <si>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</si>
  <si>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</si>
  <si>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</si>
  <si>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</si>
  <si>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</si>
  <si>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</si>
  <si>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</si>
  <si>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</si>
  <si>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</si>
  <si>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</si>
  <si>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</si>
  <si>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</si>
  <si>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</si>
  <si>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</si>
  <si>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</si>
  <si>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</si>
  <si>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</si>
  <si>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</si>
  <si>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</si>
  <si>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</si>
  <si>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</si>
  <si>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</si>
  <si>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</si>
  <si>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</si>
  <si>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</si>
  <si>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</si>
  <si>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</si>
  <si>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</si>
  <si>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</si>
  <si>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</si>
  <si>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</si>
  <si>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</si>
  <si>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</si>
  <si>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</si>
  <si>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</si>
  <si>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</si>
  <si>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</si>
  <si>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</si>
  <si>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</si>
  <si>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</si>
  <si>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</si>
  <si>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</si>
  <si>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</si>
  <si>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</si>
  <si>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</si>
  <si>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</si>
  <si>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</si>
  <si>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</si>
  <si>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</si>
  <si>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</si>
  <si>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</si>
  <si>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</si>
  <si>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</si>
  <si>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</si>
  <si>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</si>
  <si>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</si>
  <si>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</si>
  <si>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</si>
  <si>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</si>
  <si>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</si>
  <si>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</si>
  <si>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</si>
  <si>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</si>
  <si>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</si>
  <si>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</si>
  <si>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</si>
  <si>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</si>
  <si>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</si>
  <si>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</si>
  <si>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</si>
  <si>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</si>
  <si>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</si>
  <si>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</si>
  <si>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</si>
  <si>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</si>
  <si>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</si>
  <si>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</si>
  <si>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</si>
  <si>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</si>
  <si>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</si>
  <si>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</si>
  <si>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</si>
  <si>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</si>
  <si>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</si>
  <si>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</si>
  <si>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</si>
  <si>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</si>
  <si>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</si>
  <si>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</si>
  <si>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</si>
  <si>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</si>
  <si>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</si>
  <si>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</si>
  <si>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</si>
  <si>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</si>
  <si>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</si>
  <si>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</si>
  <si>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</si>
  <si>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</si>
  <si>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</si>
  <si>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</si>
  <si>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</si>
  <si>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</si>
  <si>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</si>
  <si>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</si>
  <si>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</si>
  <si>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</si>
  <si>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</si>
  <si>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</si>
  <si>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</si>
  <si>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</si>
  <si>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</si>
  <si>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</si>
  <si>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</si>
  <si>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</si>
  <si>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</si>
  <si>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</si>
  <si>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</si>
  <si>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</si>
  <si>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</si>
  <si>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</si>
  <si>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</si>
  <si>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</si>
  <si>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</si>
  <si>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</si>
  <si>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</si>
  <si>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</si>
  <si>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</si>
  <si>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</si>
  <si>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</si>
  <si>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</si>
  <si>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</si>
  <si>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</si>
  <si>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</si>
  <si>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</si>
  <si>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</si>
  <si>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</si>
  <si>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</si>
  <si>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</si>
  <si>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</si>
  <si>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</si>
  <si>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</si>
  <si>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</si>
  <si>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</si>
  <si>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</si>
  <si>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</si>
  <si>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</si>
  <si>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</si>
  <si>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</si>
  <si>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</si>
  <si>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</si>
  <si>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</si>
  <si>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</si>
  <si>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</si>
  <si>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</si>
  <si>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</si>
  <si>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</si>
  <si>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</si>
  <si>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</si>
  <si>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</si>
  <si>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</si>
  <si>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</si>
  <si>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</si>
  <si>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</si>
  <si>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</si>
  <si>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</si>
  <si>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</si>
  <si>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</si>
  <si>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</si>
  <si>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</si>
  <si>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</si>
  <si>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</si>
  <si>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</si>
  <si>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</si>
  <si>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</si>
  <si>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</si>
  <si>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</si>
  <si>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</si>
  <si>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</si>
  <si>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</si>
  <si>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</si>
  <si>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</si>
  <si>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</si>
  <si>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</si>
  <si>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</si>
  <si>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</si>
  <si>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</si>
  <si>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</si>
  <si>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</si>
  <si>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</si>
  <si>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</si>
  <si>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</si>
  <si>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</si>
  <si>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</si>
  <si>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</si>
  <si>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</si>
  <si>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</si>
  <si>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</si>
  <si>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</si>
  <si>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</si>
  <si>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</si>
  <si>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</si>
  <si>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</si>
  <si>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</si>
  <si>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</si>
  <si>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</si>
  <si>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</si>
  <si>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</si>
  <si>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</si>
  <si>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</si>
  <si>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</si>
  <si>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</si>
  <si>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</si>
  <si>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</si>
  <si>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</si>
  <si>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</si>
  <si>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</si>
  <si>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</si>
  <si>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</si>
  <si>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</si>
  <si>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</si>
  <si>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</si>
  <si>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</si>
  <si>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</si>
  <si>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</si>
  <si>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</si>
  <si>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</si>
  <si>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</si>
  <si>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</si>
  <si>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</si>
  <si>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</si>
  <si>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</si>
  <si>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</si>
  <si>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</si>
  <si>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</si>
  <si>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</si>
  <si>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</si>
  <si>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</si>
  <si>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</si>
  <si>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</si>
  <si>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</si>
  <si>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</si>
  <si>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</si>
  <si>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</si>
  <si>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</si>
  <si>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</si>
  <si>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</si>
  <si>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</si>
  <si>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</si>
  <si>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</si>
  <si>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</si>
  <si>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</si>
  <si>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</si>
  <si>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</si>
  <si>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</si>
  <si>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</si>
  <si>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</si>
  <si>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</si>
  <si>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</si>
  <si>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</si>
  <si>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</si>
  <si>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</si>
  <si>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</si>
  <si>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</si>
  <si>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</si>
  <si>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</si>
  <si>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</si>
  <si>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</si>
  <si>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</si>
  <si>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</si>
  <si>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</si>
  <si>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</si>
  <si>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</si>
  <si>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</si>
  <si>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</si>
  <si>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</si>
  <si>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</si>
  <si>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</si>
  <si>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</si>
  <si>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</si>
  <si>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</si>
  <si>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</si>
  <si>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</si>
  <si>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</si>
  <si>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</si>
  <si>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</si>
  <si>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</si>
  <si>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</si>
  <si>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</si>
  <si>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</si>
  <si>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</si>
  <si>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</si>
  <si>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</si>
  <si>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</si>
  <si>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</si>
  <si>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</si>
  <si>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</si>
  <si>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</si>
  <si>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</si>
  <si>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</si>
  <si>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</si>
  <si>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</si>
  <si>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</si>
  <si>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</si>
  <si>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</si>
  <si>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</si>
  <si>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</si>
  <si>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</si>
  <si>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</si>
  <si>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</si>
  <si>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</si>
  <si>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</si>
  <si>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</si>
  <si>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</si>
  <si>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</si>
  <si>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</si>
  <si>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</si>
  <si>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</si>
  <si>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</si>
  <si>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</si>
  <si>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</si>
  <si>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</si>
  <si>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</si>
  <si>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</si>
  <si>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</si>
  <si>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</si>
  <si>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</si>
  <si>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</si>
  <si>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</si>
  <si>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</si>
  <si>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</si>
  <si>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</si>
  <si>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</si>
  <si>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</si>
  <si>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</si>
  <si>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</si>
  <si>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</si>
  <si>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</si>
  <si>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</si>
  <si>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</si>
  <si>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</si>
  <si>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</si>
  <si>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</si>
  <si>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</si>
  <si>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</si>
  <si>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</si>
  <si>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</si>
  <si>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</si>
  <si>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</si>
  <si>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</si>
  <si>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</si>
  <si>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</si>
  <si>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</si>
  <si>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</si>
  <si>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</si>
  <si>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</si>
  <si>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</si>
  <si>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</si>
  <si>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</si>
  <si>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</si>
  <si>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</si>
  <si>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</si>
  <si>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</si>
  <si>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</si>
  <si>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</si>
  <si>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</si>
  <si>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</si>
  <si>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</si>
  <si>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</si>
  <si>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</si>
  <si>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</si>
  <si>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</si>
  <si>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</si>
  <si>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</si>
  <si>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</si>
  <si>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</si>
  <si>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</si>
  <si>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</si>
  <si>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</si>
  <si>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</si>
  <si>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</si>
  <si>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</si>
  <si>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</si>
  <si>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</si>
  <si>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</si>
  <si>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</si>
  <si>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</si>
  <si>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</si>
  <si>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</si>
  <si>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</si>
  <si>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</si>
  <si>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</si>
  <si>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</si>
  <si>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</si>
  <si>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</si>
  <si>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</si>
  <si>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</si>
  <si>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</si>
  <si>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</si>
  <si>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</si>
  <si>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</si>
  <si>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</si>
  <si>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</si>
  <si>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</si>
  <si>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</si>
  <si>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</si>
  <si>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</si>
  <si>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</si>
  <si>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</si>
  <si>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</si>
  <si>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</si>
  <si>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</si>
  <si>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</si>
  <si>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</si>
  <si>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</si>
  <si>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</si>
  <si>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</si>
  <si>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</si>
  <si>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</si>
  <si>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</si>
  <si>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</si>
  <si>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</si>
  <si>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</si>
  <si>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</si>
  <si>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</si>
  <si>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</si>
  <si>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</si>
  <si>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</si>
  <si>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</si>
  <si>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</si>
  <si>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</si>
  <si>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</si>
  <si>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</si>
  <si>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</si>
  <si>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</si>
  <si>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</si>
  <si>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</si>
  <si>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</si>
  <si>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</si>
  <si>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</si>
  <si>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</si>
  <si>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</si>
  <si>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</si>
  <si>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</si>
  <si>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</si>
  <si>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</si>
  <si>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</si>
  <si>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</si>
  <si>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</si>
  <si>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</si>
  <si>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</si>
  <si>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</si>
  <si>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</si>
  <si>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</si>
  <si>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</si>
  <si>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</si>
  <si>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</si>
  <si>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</si>
  <si>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</si>
  <si>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</si>
  <si>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</si>
  <si>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</si>
  <si>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</si>
  <si>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</si>
  <si>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</si>
  <si>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</si>
  <si>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</si>
  <si>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</si>
  <si>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</si>
  <si>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</si>
  <si>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</si>
  <si>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</si>
  <si>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</si>
  <si>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</si>
  <si>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</si>
  <si>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</si>
  <si>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</si>
  <si>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</si>
  <si>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</si>
  <si>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</si>
  <si>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</si>
  <si>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</si>
  <si>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</si>
  <si>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</si>
  <si>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</si>
  <si>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</si>
  <si>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</si>
  <si>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</si>
  <si>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</si>
  <si>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</si>
  <si>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</si>
  <si>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</si>
  <si>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</si>
  <si>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</si>
  <si>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</si>
  <si>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</si>
  <si>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</si>
  <si>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</si>
  <si>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</si>
  <si>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</si>
  <si>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</si>
  <si>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</si>
  <si>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</si>
  <si>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</si>
  <si>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</si>
  <si>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</si>
  <si>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</si>
  <si>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</si>
  <si>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</si>
  <si>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</si>
  <si>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</si>
  <si>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</si>
  <si>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</si>
  <si>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</si>
  <si>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</si>
  <si>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</si>
  <si>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</si>
  <si>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</si>
  <si>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</si>
  <si>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</si>
  <si>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</si>
  <si>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</si>
  <si>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</si>
  <si>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</si>
  <si>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</si>
  <si>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</si>
  <si>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</si>
  <si>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</si>
  <si>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</si>
  <si>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</si>
  <si>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</si>
  <si>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</si>
  <si>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</si>
  <si>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</si>
  <si>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</si>
  <si>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</si>
  <si>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</si>
  <si>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</si>
  <si>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</si>
  <si>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</si>
  <si>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</si>
  <si>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</si>
  <si>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</si>
  <si>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</si>
  <si>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</si>
  <si>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</si>
  <si>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</si>
  <si>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</si>
  <si>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</si>
  <si>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</si>
  <si>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</si>
  <si>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</si>
  <si>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</si>
  <si>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</si>
  <si>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</si>
  <si>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</si>
  <si>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</si>
  <si>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</si>
  <si>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</si>
  <si>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</si>
  <si>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</si>
  <si>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</si>
  <si>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</si>
  <si>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</si>
  <si>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</si>
  <si>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</si>
  <si>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</si>
  <si>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</si>
  <si>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</si>
  <si>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</si>
  <si>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</si>
  <si>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</si>
  <si>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</si>
  <si>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</si>
  <si>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</si>
  <si>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</si>
  <si>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</si>
  <si>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</si>
  <si>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</si>
  <si>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</si>
  <si>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</si>
  <si>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</si>
  <si>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</si>
  <si>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</si>
  <si>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</si>
  <si>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</si>
  <si>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</si>
  <si>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</si>
  <si>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</si>
  <si>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</si>
  <si>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</si>
  <si>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</si>
  <si>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</si>
  <si>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</si>
  <si>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</si>
  <si>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</si>
  <si>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</si>
  <si>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</si>
  <si>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</si>
  <si>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</si>
  <si>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</si>
  <si>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</si>
  <si>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</si>
  <si>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</si>
  <si>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</si>
  <si>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</si>
  <si>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</si>
  <si>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</si>
  <si>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</si>
  <si>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</si>
  <si>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</si>
  <si>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</si>
  <si>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</si>
  <si>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</si>
  <si>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</si>
  <si>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</si>
  <si>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</si>
  <si>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</si>
  <si>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</si>
  <si>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</si>
  <si>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</si>
  <si>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</si>
  <si>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</si>
  <si>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</si>
  <si>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</si>
  <si>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</si>
  <si>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</si>
  <si>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</si>
  <si>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</si>
  <si>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</si>
  <si>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</si>
  <si>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</si>
  <si>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</si>
  <si>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</si>
  <si>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</si>
  <si>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</si>
  <si>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</si>
  <si>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</si>
  <si>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</si>
  <si>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</si>
  <si>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</si>
  <si>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</si>
  <si>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</si>
  <si>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</si>
  <si>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</si>
  <si>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</si>
  <si>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</si>
  <si>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</si>
  <si>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</si>
  <si>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</si>
  <si>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</si>
  <si>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</si>
  <si>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</si>
  <si>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</si>
  <si>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</si>
  <si>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</si>
  <si>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</si>
  <si>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</si>
  <si>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</si>
  <si>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</si>
  <si>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</si>
  <si>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</si>
  <si>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</si>
  <si>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</si>
  <si>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</si>
  <si>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</si>
  <si>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</si>
  <si>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</si>
  <si>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</si>
  <si>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</si>
  <si>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</si>
  <si>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</si>
  <si>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</si>
  <si>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</si>
  <si>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</si>
  <si>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</si>
  <si>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</si>
  <si>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</si>
  <si>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</si>
  <si>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</si>
  <si>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</si>
  <si>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</si>
  <si>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</si>
  <si>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</si>
  <si>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</si>
  <si>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</si>
  <si>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</si>
  <si>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</si>
  <si>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</si>
  <si>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</si>
  <si>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</si>
  <si>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</si>
  <si>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</si>
  <si>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</si>
  <si>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</si>
  <si>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</si>
  <si>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</si>
  <si>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</si>
  <si>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</si>
  <si>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</si>
  <si>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</si>
  <si>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</si>
  <si>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</si>
  <si>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</si>
  <si>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</si>
  <si>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</si>
  <si>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</si>
  <si>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</si>
  <si>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</si>
  <si>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</si>
  <si>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</si>
  <si>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</si>
  <si>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</si>
  <si>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</si>
  <si>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</si>
  <si>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</si>
  <si>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</si>
  <si>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</si>
  <si>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</si>
  <si>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</si>
  <si>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</si>
  <si>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</si>
  <si>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</si>
  <si>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</si>
  <si>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</si>
  <si>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</si>
  <si>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</si>
  <si>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</si>
  <si>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</si>
  <si>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</si>
  <si>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</si>
  <si>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</si>
  <si>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</si>
  <si>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</si>
  <si>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</si>
  <si>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</si>
  <si>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</si>
  <si>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</si>
  <si>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</si>
  <si>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</si>
  <si>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</si>
  <si>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</si>
  <si>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</si>
  <si>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</si>
  <si>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</si>
  <si>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</si>
  <si>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</si>
  <si>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</si>
  <si>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</si>
  <si>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</si>
  <si>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</si>
  <si>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</si>
  <si>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</si>
  <si>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</si>
  <si>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</si>
  <si>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</si>
  <si>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</si>
  <si>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</si>
  <si>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</si>
  <si>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</si>
  <si>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</si>
  <si>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</si>
  <si>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</si>
  <si>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</si>
  <si>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</si>
  <si>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</si>
  <si>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</si>
  <si>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</si>
  <si>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</si>
  <si>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</si>
  <si>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</si>
  <si>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</si>
  <si>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</si>
  <si>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</si>
  <si>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</si>
  <si>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</si>
  <si>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</si>
  <si>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</si>
  <si>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</si>
  <si>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</si>
  <si>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</si>
  <si>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</si>
  <si>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</si>
  <si>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</si>
  <si>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</si>
  <si>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</si>
  <si>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</si>
  <si>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</si>
  <si>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</si>
  <si>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</si>
  <si>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</si>
  <si>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</si>
  <si>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</si>
  <si>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</si>
  <si>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</si>
  <si>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</si>
  <si>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</si>
  <si>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</si>
  <si>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</si>
  <si>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</si>
  <si>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</si>
  <si>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</si>
  <si>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</si>
  <si>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</si>
  <si>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</si>
  <si>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</si>
  <si>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</si>
  <si>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</si>
  <si>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</si>
  <si>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</si>
  <si>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</si>
  <si>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</si>
  <si>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</si>
  <si>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</si>
  <si>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</si>
  <si>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</si>
  <si>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</si>
  <si>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</si>
  <si>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</si>
  <si>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</si>
  <si>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</si>
  <si>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</si>
  <si>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</si>
  <si>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</si>
  <si>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</si>
  <si>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</si>
  <si>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</si>
  <si>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</si>
  <si>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</si>
  <si>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</si>
  <si>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</si>
  <si>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</si>
  <si>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</si>
  <si>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</si>
  <si>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</si>
  <si>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</si>
  <si>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</si>
  <si>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</si>
  <si>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</si>
  <si>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</si>
  <si>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</si>
  <si>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</si>
  <si>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</si>
  <si>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</si>
  <si>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</si>
  <si>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</si>
  <si>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</si>
  <si>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</si>
  <si>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</si>
  <si>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</si>
  <si>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</si>
  <si>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</si>
  <si>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</si>
  <si>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</si>
  <si>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</si>
  <si>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</si>
  <si>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</si>
  <si>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</si>
  <si>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</si>
  <si>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</si>
  <si>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</si>
  <si>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</si>
  <si>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</si>
  <si>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</si>
  <si>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</si>
  <si>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</si>
  <si>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</si>
  <si>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</si>
  <si>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</si>
  <si>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</si>
  <si>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</si>
  <si>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</si>
  <si>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</si>
  <si>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</si>
  <si>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</si>
  <si>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</si>
  <si>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</si>
  <si>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</si>
  <si>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</si>
  <si>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</si>
  <si>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</si>
  <si>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</si>
  <si>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</si>
  <si>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</si>
  <si>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</si>
  <si>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</si>
  <si>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</si>
  <si>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</si>
  <si>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</si>
  <si>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</si>
  <si>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</si>
  <si>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</si>
  <si>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</si>
  <si>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</si>
  <si>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</si>
  <si>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</si>
  <si>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</si>
  <si>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</si>
  <si>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</si>
  <si>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</si>
  <si>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</si>
  <si>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</si>
  <si>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</si>
  <si>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</si>
  <si>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</si>
  <si>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</si>
  <si>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</si>
  <si>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</si>
  <si>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</si>
  <si>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</si>
  <si>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</si>
  <si>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</si>
  <si>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</si>
  <si>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</si>
  <si>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</si>
  <si>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</si>
  <si>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</si>
  <si>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</si>
  <si>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</si>
  <si>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</si>
  <si>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</si>
  <si>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</si>
  <si>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</si>
  <si>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</si>
  <si>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</si>
  <si>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</si>
  <si>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</si>
  <si>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</si>
  <si>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</si>
  <si>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</si>
  <si>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</si>
  <si>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</si>
  <si>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</si>
  <si>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</si>
  <si>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</si>
  <si>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</si>
  <si>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</si>
  <si>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</si>
  <si>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</si>
  <si>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</si>
  <si>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</si>
  <si>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</si>
  <si>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</si>
  <si>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</si>
  <si>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</si>
  <si>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</si>
  <si>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</si>
  <si>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</si>
  <si>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</si>
  <si>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</si>
  <si>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</si>
  <si>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</si>
  <si>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</si>
  <si>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</si>
  <si>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</si>
  <si>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</si>
  <si>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</si>
  <si>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</si>
  <si>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</si>
  <si>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</si>
  <si>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</si>
  <si>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</si>
  <si>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</si>
  <si>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</si>
  <si>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</si>
  <si>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</si>
  <si>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</si>
  <si>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</si>
  <si>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</si>
  <si>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</si>
  <si>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</si>
  <si>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</si>
  <si>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</si>
  <si>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</si>
  <si>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</si>
  <si>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</si>
  <si>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</si>
  <si>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</si>
  <si>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</si>
  <si>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</si>
  <si>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</si>
  <si>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</si>
  <si>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</si>
  <si>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</si>
  <si>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</si>
  <si>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</si>
  <si>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</si>
  <si>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</si>
  <si>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</si>
  <si>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</si>
  <si>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</si>
  <si>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</si>
  <si>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</si>
  <si>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</si>
  <si>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</si>
  <si>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</si>
  <si>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</si>
  <si>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</si>
  <si>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</si>
  <si>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</si>
  <si>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</si>
  <si>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</si>
  <si>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</si>
  <si>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</si>
  <si>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</si>
  <si>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</si>
  <si>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</si>
  <si>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</si>
  <si>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</si>
  <si>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</si>
  <si>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</si>
  <si>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</si>
  <si>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</si>
  <si>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</si>
  <si>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</si>
  <si>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</si>
  <si>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</si>
  <si>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</si>
  <si>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</si>
  <si>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</si>
  <si>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</si>
  <si>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</si>
  <si>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</si>
  <si>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</si>
  <si>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</si>
  <si>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</si>
  <si>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</si>
  <si>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</si>
  <si>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</si>
  <si>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</si>
  <si>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</si>
  <si>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</si>
  <si>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</si>
  <si>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</si>
  <si>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</si>
  <si>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</si>
  <si>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</si>
  <si>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</si>
  <si>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</si>
  <si>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</si>
  <si>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</si>
  <si>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</si>
  <si>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</si>
  <si>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</si>
  <si>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</si>
  <si>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</si>
  <si>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</si>
  <si>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</si>
  <si>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</si>
  <si>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</si>
  <si>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</si>
  <si>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</si>
  <si>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</si>
  <si>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</si>
  <si>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</si>
  <si>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</si>
  <si>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</si>
  <si>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</si>
  <si>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</si>
  <si>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</si>
  <si>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</si>
  <si>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</si>
  <si>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</si>
  <si>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</si>
  <si>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</si>
  <si>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</si>
  <si>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</si>
  <si>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</si>
  <si>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</si>
  <si>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</si>
  <si>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</si>
  <si>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</si>
  <si>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</si>
  <si>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</si>
  <si>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</si>
  <si>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</si>
  <si>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</si>
  <si>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</si>
  <si>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</si>
  <si>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</si>
  <si>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</si>
  <si>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</si>
  <si>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</si>
  <si>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</si>
  <si>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</si>
  <si>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</si>
  <si>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</si>
  <si>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</si>
  <si>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</si>
  <si>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</si>
  <si>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</si>
  <si>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</si>
  <si>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</si>
  <si>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</si>
  <si>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</si>
  <si>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</si>
  <si>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</si>
  <si>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</si>
  <si>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</si>
  <si>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</si>
  <si>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</si>
  <si>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</si>
  <si>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</si>
  <si>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</si>
  <si>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</si>
  <si>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</si>
  <si>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</si>
  <si>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</si>
  <si>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</si>
  <si>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</si>
  <si>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</si>
  <si>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</si>
  <si>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</si>
  <si>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</si>
  <si>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</si>
  <si>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</si>
  <si>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</si>
  <si>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</si>
  <si>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</si>
  <si>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</si>
  <si>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</si>
  <si>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</si>
  <si>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</si>
  <si>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</si>
  <si>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</si>
  <si>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</si>
  <si>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</si>
  <si>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</si>
  <si>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</si>
  <si>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</si>
  <si>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</si>
  <si>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</si>
  <si>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</si>
  <si>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</si>
  <si>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</si>
  <si>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</si>
  <si>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</si>
  <si>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</si>
  <si>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</si>
  <si>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</si>
  <si>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</si>
  <si>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</si>
  <si>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</si>
  <si>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</si>
  <si>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</si>
  <si>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</si>
  <si>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</si>
  <si>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</si>
  <si>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</si>
  <si>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</si>
  <si>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</si>
  <si>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</si>
  <si>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</si>
  <si>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</si>
  <si>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</si>
  <si>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</si>
  <si>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</si>
  <si>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</si>
  <si>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</si>
  <si>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</si>
  <si>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</si>
  <si>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</si>
  <si>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</si>
  <si>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</si>
  <si>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</si>
  <si>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</si>
  <si>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</si>
  <si>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</si>
  <si>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</si>
  <si>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</si>
  <si>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</si>
  <si>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</si>
  <si>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</si>
  <si>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</si>
  <si>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</si>
  <si>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</si>
  <si>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</si>
  <si>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第37回北陸オープン</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</si>
  <si>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</si>
  <si>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</si>
  <si>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</si>
  <si>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</si>
  <si>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</si>
  <si>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</si>
  <si>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</si>
  <si>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</si>
  <si>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</si>
  <si>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</si>
  <si>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</si>
  <si>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</si>
  <si>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第37回北陸オープン</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</si>
  <si>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</si>
  <si>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</si>
  <si>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</si>
  <si>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</si>
  <si>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</si>
  <si>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</si>
  <si>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</si>
  <si>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</si>
  <si>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</si>
  <si>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</si>
  <si>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</si>
  <si>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</si>
  <si>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</si>
  <si>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</si>
  <si>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</si>
  <si>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</si>
  <si>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</si>
  <si>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</si>
  <si>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</si>
  <si>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</si>
  <si>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</si>
  <si>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</si>
  <si>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第38回北陸オープン</t>
    <rPh sb="0" eb="1">
      <t>ダイ</t>
    </rPh>
    <rPh sb="3" eb="4">
      <t>カイ</t>
    </rPh>
    <rPh sb="4" eb="6">
      <t>ホクリク</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</si>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</sst>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46">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8" fillId="10" borderId="101" xfId="2" applyFont="1" applyFill="1" applyBorder="1" applyAlignment="1">
      <alignment horizontal="righ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45510.617664467594</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3677</v>
      </c>
      <c r="E10" s="908"/>
      <c r="F10" s="340"/>
      <c r="G10" s="340"/>
    </row>
    <row r="11" spans="1:7" x14ac:dyDescent="0.15">
      <c r="D11" s="340" t="s">
        <v>3679</v>
      </c>
    </row>
    <row r="13" spans="1:7" x14ac:dyDescent="0.15">
      <c r="D13" s="340" t="s">
        <v>3680</v>
      </c>
    </row>
    <row r="14" spans="1:7" x14ac:dyDescent="0.15">
      <c r="D14" s="340" t="s">
        <v>3676</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3350</v>
      </c>
    </row>
    <row r="23" spans="2:7" x14ac:dyDescent="0.15">
      <c r="D23" s="340"/>
      <c r="E23" s="908"/>
      <c r="F23" s="340"/>
      <c r="G23" s="702" t="s">
        <v>3115</v>
      </c>
    </row>
    <row r="24" spans="2:7" x14ac:dyDescent="0.15">
      <c r="D24" s="340"/>
      <c r="E24" s="908"/>
      <c r="F24" s="340"/>
      <c r="G24" s="702" t="s">
        <v>3351</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3290</v>
      </c>
      <c r="E32" s="950"/>
      <c r="F32" s="951"/>
      <c r="G32" s="951"/>
    </row>
    <row r="34" spans="4:12" x14ac:dyDescent="0.15">
      <c r="D34" s="913" t="s">
        <v>3066</v>
      </c>
    </row>
    <row r="35" spans="4:12" x14ac:dyDescent="0.15">
      <c r="D35" s="913" t="s">
        <v>3323</v>
      </c>
      <c r="F35" s="339"/>
    </row>
    <row r="36" spans="4:12" x14ac:dyDescent="0.15">
      <c r="D36" s="913"/>
      <c r="F36" s="339"/>
    </row>
    <row r="37" spans="4:12" x14ac:dyDescent="0.15">
      <c r="F37" s="1280" t="s">
        <v>3678</v>
      </c>
      <c r="G37" s="1281" t="s">
        <v>3322</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4" zoomScaleNormal="100" workbookViewId="0">
      <selection activeCell="I25" sqref="I25"/>
    </sheetView>
  </sheetViews>
  <sheetFormatPr defaultRowHeight="22.5" customHeight="1" x14ac:dyDescent="0.15"/>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x14ac:dyDescent="0.15">
      <c r="A3" s="59" t="s">
        <v>2438</v>
      </c>
      <c r="B3" s="59"/>
      <c r="C3" s="59"/>
      <c r="D3" s="59"/>
      <c r="E3" s="59"/>
      <c r="G3" s="59" t="s">
        <v>2535</v>
      </c>
    </row>
    <row r="4" spans="1:11" ht="22.5" customHeight="1" x14ac:dyDescent="0.15">
      <c r="A4" s="1232" t="s">
        <v>2436</v>
      </c>
      <c r="B4" s="425" t="s">
        <v>2439</v>
      </c>
      <c r="C4" s="425" t="s">
        <v>2537</v>
      </c>
      <c r="D4" s="425" t="s">
        <v>2440</v>
      </c>
      <c r="E4" s="426" t="s">
        <v>2537</v>
      </c>
      <c r="G4" s="1232" t="s">
        <v>2436</v>
      </c>
      <c r="H4" s="1234" t="s">
        <v>1711</v>
      </c>
      <c r="I4" s="1234" t="s">
        <v>2536</v>
      </c>
      <c r="J4" s="1233" t="s">
        <v>2544</v>
      </c>
      <c r="K4" s="1235" t="s">
        <v>1707</v>
      </c>
    </row>
    <row r="5" spans="1:11" ht="22.5" customHeight="1" x14ac:dyDescent="0.15">
      <c r="A5" s="1241">
        <v>111</v>
      </c>
      <c r="B5" s="1242" t="s">
        <v>406</v>
      </c>
      <c r="C5" s="1243"/>
      <c r="D5" s="1244"/>
      <c r="E5" s="1245"/>
      <c r="G5" s="1236">
        <v>11</v>
      </c>
      <c r="H5" s="1237" t="s">
        <v>3607</v>
      </c>
      <c r="I5" s="1237" t="s">
        <v>77</v>
      </c>
      <c r="J5" s="1238" t="s">
        <v>3445</v>
      </c>
      <c r="K5" s="1239">
        <v>30000</v>
      </c>
    </row>
    <row r="6" spans="1:11" ht="22.5" customHeight="1" x14ac:dyDescent="0.15">
      <c r="A6" s="1246">
        <v>112</v>
      </c>
      <c r="B6" s="1247" t="s">
        <v>406</v>
      </c>
      <c r="C6" s="1248" t="s">
        <v>2443</v>
      </c>
      <c r="D6" s="1249"/>
      <c r="E6" s="1250"/>
      <c r="G6" s="1236">
        <v>31</v>
      </c>
      <c r="H6" s="1237" t="s">
        <v>3608</v>
      </c>
      <c r="I6" s="1237" t="s">
        <v>142</v>
      </c>
      <c r="J6" s="1238" t="s">
        <v>3446</v>
      </c>
      <c r="K6" s="1239">
        <v>30000</v>
      </c>
    </row>
    <row r="7" spans="1:11" ht="22.5" customHeight="1" x14ac:dyDescent="0.15">
      <c r="A7" s="1251">
        <v>121</v>
      </c>
      <c r="B7" s="1242" t="s">
        <v>388</v>
      </c>
      <c r="C7" s="1243"/>
      <c r="D7" s="1244"/>
      <c r="E7" s="1245"/>
      <c r="G7" s="1236">
        <v>12</v>
      </c>
      <c r="H7" s="1237" t="s">
        <v>3232</v>
      </c>
      <c r="I7" s="1237" t="s">
        <v>935</v>
      </c>
      <c r="J7" s="1238" t="s">
        <v>3123</v>
      </c>
      <c r="K7" s="1239">
        <v>10000</v>
      </c>
    </row>
    <row r="8" spans="1:11" ht="22.5" customHeight="1" x14ac:dyDescent="0.15">
      <c r="A8" s="1246">
        <v>122</v>
      </c>
      <c r="B8" s="1247" t="s">
        <v>388</v>
      </c>
      <c r="C8" s="1248" t="s">
        <v>2538</v>
      </c>
      <c r="D8" s="1249"/>
      <c r="E8" s="1250"/>
      <c r="G8" s="1236">
        <v>13</v>
      </c>
      <c r="H8" s="1237" t="s">
        <v>3609</v>
      </c>
      <c r="I8" s="1237" t="s">
        <v>77</v>
      </c>
      <c r="J8" s="1238" t="s">
        <v>3447</v>
      </c>
      <c r="K8" s="1239">
        <v>20000</v>
      </c>
    </row>
    <row r="9" spans="1:11" ht="22.5" customHeight="1" x14ac:dyDescent="0.15">
      <c r="A9" s="1251">
        <v>131</v>
      </c>
      <c r="B9" s="1242" t="s">
        <v>1709</v>
      </c>
      <c r="C9" s="1243"/>
      <c r="D9" s="1244"/>
      <c r="E9" s="1245"/>
      <c r="G9" s="1236">
        <v>14</v>
      </c>
      <c r="H9" s="1276" t="s">
        <v>3610</v>
      </c>
      <c r="I9" s="1237" t="s">
        <v>77</v>
      </c>
      <c r="J9" s="1238" t="s">
        <v>3448</v>
      </c>
      <c r="K9" s="1239">
        <v>10000</v>
      </c>
    </row>
    <row r="10" spans="1:11" ht="22.5" customHeight="1" x14ac:dyDescent="0.15">
      <c r="A10" s="1246">
        <v>132</v>
      </c>
      <c r="B10" s="1247" t="s">
        <v>2539</v>
      </c>
      <c r="C10" s="1248" t="s">
        <v>2538</v>
      </c>
      <c r="D10" s="1249"/>
      <c r="E10" s="1250"/>
      <c r="G10" s="1236">
        <v>15</v>
      </c>
      <c r="H10" s="1276" t="s">
        <v>3611</v>
      </c>
      <c r="I10" s="1237" t="s">
        <v>77</v>
      </c>
      <c r="J10" s="1238" t="s">
        <v>3611</v>
      </c>
      <c r="K10" s="1239">
        <v>30000</v>
      </c>
    </row>
    <row r="11" spans="1:11" ht="22.5" customHeight="1" x14ac:dyDescent="0.15">
      <c r="A11" s="1251">
        <v>141</v>
      </c>
      <c r="B11" s="1242" t="s">
        <v>1707</v>
      </c>
      <c r="C11" s="1243"/>
      <c r="D11" s="1244"/>
      <c r="E11" s="1245"/>
      <c r="G11" s="1236">
        <v>32</v>
      </c>
      <c r="H11" s="1237" t="s">
        <v>3612</v>
      </c>
      <c r="I11" s="1237" t="s">
        <v>956</v>
      </c>
      <c r="J11" s="1238" t="s">
        <v>3449</v>
      </c>
      <c r="K11" s="1239">
        <v>50000</v>
      </c>
    </row>
    <row r="12" spans="1:11" ht="22.5" customHeight="1" x14ac:dyDescent="0.15">
      <c r="A12" s="1252">
        <v>241</v>
      </c>
      <c r="B12" s="1253"/>
      <c r="C12" s="1254"/>
      <c r="D12" s="1255" t="s">
        <v>2540</v>
      </c>
      <c r="E12" s="1256"/>
      <c r="G12" s="1236">
        <v>33</v>
      </c>
      <c r="H12" s="1237" t="s">
        <v>3613</v>
      </c>
      <c r="I12" s="1237" t="s">
        <v>956</v>
      </c>
      <c r="J12" s="1238" t="s">
        <v>3234</v>
      </c>
      <c r="K12" s="1239">
        <v>50000</v>
      </c>
    </row>
    <row r="13" spans="1:11" ht="22.5" customHeight="1" x14ac:dyDescent="0.15">
      <c r="A13" s="1257">
        <v>151</v>
      </c>
      <c r="B13" s="1253" t="s">
        <v>391</v>
      </c>
      <c r="C13" s="1254"/>
      <c r="D13" s="1255"/>
      <c r="E13" s="1256"/>
      <c r="G13" s="1236">
        <v>16</v>
      </c>
      <c r="H13" s="1237" t="s">
        <v>3614</v>
      </c>
      <c r="I13" s="1237" t="s">
        <v>77</v>
      </c>
      <c r="J13" s="1238" t="s">
        <v>3450</v>
      </c>
      <c r="K13" s="1239">
        <v>10000</v>
      </c>
    </row>
    <row r="14" spans="1:11" ht="22.5" customHeight="1" x14ac:dyDescent="0.15">
      <c r="A14" s="1258">
        <v>251</v>
      </c>
      <c r="B14" s="1247"/>
      <c r="C14" s="1248"/>
      <c r="D14" s="1249" t="s">
        <v>763</v>
      </c>
      <c r="E14" s="1250"/>
      <c r="G14" s="1236">
        <v>17</v>
      </c>
      <c r="H14" s="1276" t="s">
        <v>3615</v>
      </c>
      <c r="I14" s="1237" t="s">
        <v>77</v>
      </c>
      <c r="J14" s="1238" t="s">
        <v>3451</v>
      </c>
      <c r="K14" s="1239">
        <v>10000</v>
      </c>
    </row>
    <row r="15" spans="1:11" ht="22.5" customHeight="1" x14ac:dyDescent="0.15">
      <c r="A15" s="1236">
        <v>161</v>
      </c>
      <c r="B15" s="1259" t="s">
        <v>390</v>
      </c>
      <c r="C15" s="1260"/>
      <c r="D15" s="1261"/>
      <c r="E15" s="1262"/>
      <c r="G15" s="1236">
        <v>51</v>
      </c>
      <c r="H15" s="1237" t="s">
        <v>3616</v>
      </c>
      <c r="I15" s="1237" t="s">
        <v>321</v>
      </c>
      <c r="J15" s="1238" t="s">
        <v>3452</v>
      </c>
      <c r="K15" s="1239">
        <v>50000</v>
      </c>
    </row>
    <row r="16" spans="1:11" ht="22.5" customHeight="1" x14ac:dyDescent="0.15">
      <c r="A16" s="1263">
        <v>211</v>
      </c>
      <c r="B16" s="1242"/>
      <c r="C16" s="1243"/>
      <c r="D16" s="1244" t="s">
        <v>397</v>
      </c>
      <c r="E16" s="1245"/>
      <c r="G16" s="1236">
        <v>18</v>
      </c>
      <c r="H16" s="1276" t="s">
        <v>3617</v>
      </c>
      <c r="I16" s="1237" t="s">
        <v>77</v>
      </c>
      <c r="J16" s="1238" t="s">
        <v>3617</v>
      </c>
      <c r="K16" s="1239">
        <v>10000</v>
      </c>
    </row>
    <row r="17" spans="1:11" ht="22.5" customHeight="1" x14ac:dyDescent="0.15">
      <c r="A17" s="1264">
        <v>212</v>
      </c>
      <c r="B17" s="1253"/>
      <c r="C17" s="1254"/>
      <c r="D17" s="1255" t="s">
        <v>2524</v>
      </c>
      <c r="E17" s="1256"/>
      <c r="G17" s="1236">
        <v>34</v>
      </c>
      <c r="H17" s="1237" t="s">
        <v>3618</v>
      </c>
      <c r="I17" s="1237" t="s">
        <v>142</v>
      </c>
      <c r="J17" s="1238" t="s">
        <v>3129</v>
      </c>
      <c r="K17" s="1239">
        <v>50000</v>
      </c>
    </row>
    <row r="18" spans="1:11" ht="22.5" customHeight="1" x14ac:dyDescent="0.15">
      <c r="A18" s="1246">
        <v>213</v>
      </c>
      <c r="B18" s="1247" t="s">
        <v>2458</v>
      </c>
      <c r="C18" s="1248"/>
      <c r="D18" s="1249"/>
      <c r="E18" s="1250"/>
      <c r="G18" s="1236">
        <v>19</v>
      </c>
      <c r="H18" s="1240" t="s">
        <v>3619</v>
      </c>
      <c r="I18" s="1237" t="s">
        <v>64</v>
      </c>
      <c r="J18" s="1238" t="s">
        <v>3453</v>
      </c>
      <c r="K18" s="1239">
        <v>30000</v>
      </c>
    </row>
    <row r="19" spans="1:11" ht="22.5" customHeight="1" x14ac:dyDescent="0.15">
      <c r="A19" s="1263">
        <v>221</v>
      </c>
      <c r="B19" s="1242"/>
      <c r="C19" s="1243"/>
      <c r="D19" s="1244" t="s">
        <v>2441</v>
      </c>
      <c r="E19" s="1245"/>
      <c r="G19" s="1236">
        <v>35</v>
      </c>
      <c r="H19" s="1237" t="s">
        <v>3620</v>
      </c>
      <c r="I19" s="1237" t="s">
        <v>89</v>
      </c>
      <c r="J19" s="1238" t="s">
        <v>3454</v>
      </c>
      <c r="K19" s="1239">
        <v>10000</v>
      </c>
    </row>
    <row r="20" spans="1:11" ht="22.5" customHeight="1" x14ac:dyDescent="0.15">
      <c r="A20" s="1258">
        <v>222</v>
      </c>
      <c r="B20" s="1247"/>
      <c r="C20" s="1248"/>
      <c r="D20" s="1249" t="s">
        <v>2541</v>
      </c>
      <c r="E20" s="1250" t="s">
        <v>2542</v>
      </c>
      <c r="G20" s="1236">
        <v>20</v>
      </c>
      <c r="H20" s="1237" t="s">
        <v>3455</v>
      </c>
      <c r="I20" s="1237" t="s">
        <v>77</v>
      </c>
      <c r="J20" s="1238" t="s">
        <v>3455</v>
      </c>
      <c r="K20" s="1239">
        <v>30000</v>
      </c>
    </row>
    <row r="21" spans="1:11" ht="22.5" customHeight="1" x14ac:dyDescent="0.15">
      <c r="A21" s="1263">
        <v>231</v>
      </c>
      <c r="B21" s="1242"/>
      <c r="C21" s="1243"/>
      <c r="D21" s="1244" t="s">
        <v>1994</v>
      </c>
      <c r="E21" s="1245"/>
      <c r="G21" s="1236">
        <v>21</v>
      </c>
      <c r="H21" s="1276" t="s">
        <v>3621</v>
      </c>
      <c r="I21" s="1237" t="s">
        <v>77</v>
      </c>
      <c r="J21" s="1238" t="s">
        <v>3237</v>
      </c>
      <c r="K21" s="1239">
        <v>10000</v>
      </c>
    </row>
    <row r="22" spans="1:11" ht="22.5" customHeight="1" x14ac:dyDescent="0.15">
      <c r="A22" s="1264">
        <v>232</v>
      </c>
      <c r="B22" s="1253"/>
      <c r="C22" s="1254"/>
      <c r="D22" s="1255" t="s">
        <v>2547</v>
      </c>
      <c r="E22" s="1256"/>
      <c r="G22" s="1236">
        <v>36</v>
      </c>
      <c r="H22" s="1237" t="s">
        <v>3622</v>
      </c>
      <c r="I22" s="1237" t="s">
        <v>142</v>
      </c>
      <c r="J22" s="1238" t="s">
        <v>3238</v>
      </c>
      <c r="K22" s="1239">
        <v>50000</v>
      </c>
    </row>
    <row r="23" spans="1:11" ht="22.5" customHeight="1" x14ac:dyDescent="0.15">
      <c r="A23" s="1246">
        <v>233</v>
      </c>
      <c r="B23" s="1247" t="s">
        <v>2546</v>
      </c>
      <c r="C23" s="1248"/>
      <c r="D23" s="1247"/>
      <c r="E23" s="1265"/>
      <c r="G23" s="1236">
        <v>25</v>
      </c>
      <c r="H23" s="1276" t="s">
        <v>3623</v>
      </c>
      <c r="I23" s="1237" t="s">
        <v>993</v>
      </c>
      <c r="J23" s="1238" t="s">
        <v>3456</v>
      </c>
      <c r="K23" s="1239">
        <v>30000</v>
      </c>
    </row>
    <row r="24" spans="1:11" ht="22.5" customHeight="1" x14ac:dyDescent="0.15">
      <c r="A24" s="1263">
        <v>261</v>
      </c>
      <c r="B24" s="1242"/>
      <c r="C24" s="1243"/>
      <c r="D24" s="1244" t="s">
        <v>2422</v>
      </c>
      <c r="E24" s="1245"/>
      <c r="G24" s="1236">
        <v>22</v>
      </c>
      <c r="H24" s="1287" t="s">
        <v>3624</v>
      </c>
      <c r="I24" s="1237" t="s">
        <v>3504</v>
      </c>
      <c r="J24" s="1238" t="s">
        <v>3457</v>
      </c>
      <c r="K24" s="1239">
        <v>30000</v>
      </c>
    </row>
    <row r="25" spans="1:11" ht="22.5" customHeight="1" x14ac:dyDescent="0.15">
      <c r="A25" s="1246">
        <v>262</v>
      </c>
      <c r="B25" s="1247" t="s">
        <v>2421</v>
      </c>
      <c r="C25" s="1248"/>
      <c r="D25" s="1249"/>
      <c r="E25" s="1250"/>
      <c r="G25" s="1236">
        <v>37</v>
      </c>
      <c r="H25" s="1237" t="s">
        <v>3625</v>
      </c>
      <c r="I25" s="1237" t="s">
        <v>142</v>
      </c>
      <c r="J25" s="1238" t="s">
        <v>3239</v>
      </c>
      <c r="K25" s="1239">
        <v>10000</v>
      </c>
    </row>
    <row r="26" spans="1:11" ht="22.5" customHeight="1" x14ac:dyDescent="0.15">
      <c r="A26" s="1264">
        <v>263</v>
      </c>
      <c r="B26" s="1242"/>
      <c r="C26" s="1243"/>
      <c r="D26" s="1244" t="s">
        <v>3164</v>
      </c>
      <c r="E26" s="1266"/>
      <c r="G26" s="1236">
        <v>38</v>
      </c>
      <c r="H26" s="1237" t="s">
        <v>3626</v>
      </c>
      <c r="I26" s="1237" t="s">
        <v>142</v>
      </c>
      <c r="J26" s="1238" t="s">
        <v>3240</v>
      </c>
      <c r="K26" s="1239">
        <v>50000</v>
      </c>
    </row>
    <row r="27" spans="1:11" ht="22.5" customHeight="1" x14ac:dyDescent="0.15">
      <c r="A27" s="1267">
        <v>264</v>
      </c>
      <c r="B27" s="1268" t="s">
        <v>3570</v>
      </c>
      <c r="C27" s="1269"/>
      <c r="D27" s="1247"/>
      <c r="E27" s="1265"/>
      <c r="G27" s="1236">
        <v>39</v>
      </c>
      <c r="H27" s="1237" t="s">
        <v>3627</v>
      </c>
      <c r="I27" s="1237"/>
      <c r="J27" s="1238" t="s">
        <v>3241</v>
      </c>
      <c r="K27" s="1239">
        <v>50000</v>
      </c>
    </row>
    <row r="28" spans="1:11" ht="22.5" customHeight="1" x14ac:dyDescent="0.15">
      <c r="A28" s="1270">
        <v>152</v>
      </c>
      <c r="B28" s="1242" t="s">
        <v>3178</v>
      </c>
      <c r="C28" s="1243"/>
      <c r="D28" s="1242"/>
      <c r="E28" s="1266"/>
      <c r="G28" s="1236">
        <v>23</v>
      </c>
      <c r="H28" s="1237" t="s">
        <v>3628</v>
      </c>
      <c r="I28" s="1237" t="s">
        <v>446</v>
      </c>
      <c r="J28" s="1238" t="s">
        <v>3242</v>
      </c>
      <c r="K28" s="1239">
        <v>30000</v>
      </c>
    </row>
    <row r="29" spans="1:11" ht="22.5" customHeight="1" x14ac:dyDescent="0.15">
      <c r="A29" s="1271">
        <v>252</v>
      </c>
      <c r="B29" s="1272"/>
      <c r="C29" s="1269"/>
      <c r="D29" s="1249" t="s">
        <v>3176</v>
      </c>
      <c r="E29" s="1265"/>
      <c r="G29" s="1236">
        <v>24</v>
      </c>
      <c r="H29" s="1237" t="s">
        <v>3629</v>
      </c>
      <c r="I29" s="1237" t="s">
        <v>77</v>
      </c>
      <c r="J29" s="1238" t="s">
        <v>3458</v>
      </c>
      <c r="K29" s="1239">
        <v>50000</v>
      </c>
    </row>
    <row r="30" spans="1:11" ht="22.5" customHeight="1" x14ac:dyDescent="0.15">
      <c r="A30" s="1270"/>
      <c r="B30" s="1242"/>
      <c r="C30" s="1243"/>
      <c r="D30" s="1242"/>
      <c r="E30" s="1266"/>
      <c r="G30" s="1236">
        <v>52</v>
      </c>
      <c r="H30" s="1237" t="s">
        <v>3630</v>
      </c>
      <c r="I30" s="1237" t="s">
        <v>321</v>
      </c>
      <c r="J30" s="1238" t="s">
        <v>3243</v>
      </c>
      <c r="K30" s="1239">
        <v>10000</v>
      </c>
    </row>
    <row r="31" spans="1:11" ht="22.5" customHeight="1" x14ac:dyDescent="0.15">
      <c r="A31" s="1267"/>
      <c r="B31" s="1272"/>
      <c r="C31" s="1269"/>
      <c r="D31" s="1247"/>
      <c r="E31" s="1265"/>
      <c r="G31" s="1236">
        <v>40</v>
      </c>
      <c r="H31" s="1237" t="s">
        <v>3631</v>
      </c>
      <c r="I31" s="1237" t="s">
        <v>142</v>
      </c>
      <c r="J31" s="1238" t="s">
        <v>3244</v>
      </c>
      <c r="K31" s="1239">
        <v>10000</v>
      </c>
    </row>
    <row r="32" spans="1:11" ht="22.5" customHeight="1" x14ac:dyDescent="0.15">
      <c r="A32" s="1270"/>
      <c r="B32" s="1242"/>
      <c r="C32" s="1243"/>
      <c r="D32" s="1242"/>
      <c r="E32" s="1266"/>
      <c r="G32" s="1236">
        <v>71</v>
      </c>
      <c r="H32" s="1237" t="s">
        <v>3632</v>
      </c>
      <c r="I32" s="1237" t="s">
        <v>142</v>
      </c>
      <c r="J32" s="1238" t="s">
        <v>3459</v>
      </c>
      <c r="K32" s="1239">
        <v>10000</v>
      </c>
    </row>
    <row r="33" spans="1:11" ht="22.5" customHeight="1" x14ac:dyDescent="0.15">
      <c r="A33" s="1267"/>
      <c r="B33" s="1272"/>
      <c r="C33" s="1269"/>
      <c r="D33" s="1247"/>
      <c r="E33" s="1265"/>
      <c r="G33" s="1236">
        <v>72</v>
      </c>
      <c r="H33" s="1237" t="s">
        <v>3633</v>
      </c>
      <c r="I33" s="1237" t="s">
        <v>142</v>
      </c>
      <c r="J33" s="1238" t="s">
        <v>3245</v>
      </c>
      <c r="K33" s="1239">
        <v>30000</v>
      </c>
    </row>
    <row r="34" spans="1:11" ht="22.5" customHeight="1" x14ac:dyDescent="0.15">
      <c r="G34" s="1236">
        <v>73</v>
      </c>
      <c r="H34" s="1237" t="s">
        <v>3634</v>
      </c>
      <c r="I34" s="1237" t="s">
        <v>1670</v>
      </c>
      <c r="J34" s="1238" t="s">
        <v>3460</v>
      </c>
      <c r="K34" s="1239">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zoomScale="70" zoomScaleNormal="70" workbookViewId="0">
      <pane ySplit="4" topLeftCell="A5" activePane="bottomLeft" state="frozen"/>
      <selection pane="bottomLeft" activeCell="H29" sqref="H29"/>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3635</v>
      </c>
      <c r="B1" s="123"/>
      <c r="I1" s="126"/>
      <c r="J1" s="699" t="s">
        <v>2392</v>
      </c>
      <c r="K1" s="700">
        <f ca="1">NOW()</f>
        <v>45510.617664930556</v>
      </c>
      <c r="L1" s="586"/>
      <c r="M1" s="587"/>
      <c r="U1" s="130"/>
      <c r="V1" s="130"/>
      <c r="W1" s="131"/>
      <c r="X1" s="127"/>
    </row>
    <row r="2" spans="1:24" ht="17.25" customHeight="1" thickBot="1" x14ac:dyDescent="0.2">
      <c r="A2" s="1309" t="s">
        <v>3606</v>
      </c>
      <c r="B2" s="1310"/>
      <c r="C2" s="1311" t="s">
        <v>899</v>
      </c>
      <c r="D2" s="1314" t="s">
        <v>900</v>
      </c>
      <c r="E2" s="810"/>
      <c r="F2" s="1317" t="s">
        <v>901</v>
      </c>
      <c r="G2" s="1320" t="s">
        <v>1923</v>
      </c>
      <c r="H2" s="1323" t="s">
        <v>903</v>
      </c>
      <c r="I2" s="580"/>
      <c r="J2" s="581"/>
      <c r="K2" s="1326" t="s">
        <v>904</v>
      </c>
      <c r="L2" s="1329" t="s">
        <v>3111</v>
      </c>
      <c r="M2" s="588" t="s">
        <v>906</v>
      </c>
      <c r="N2" s="134">
        <f>M4+N4</f>
        <v>190000</v>
      </c>
      <c r="O2" s="1331" t="s">
        <v>907</v>
      </c>
      <c r="P2" s="1291" t="s">
        <v>908</v>
      </c>
      <c r="Q2" s="1293" t="s">
        <v>909</v>
      </c>
      <c r="R2" s="1295" t="s">
        <v>910</v>
      </c>
      <c r="S2" s="136" t="s">
        <v>910</v>
      </c>
      <c r="T2" s="1295" t="s">
        <v>911</v>
      </c>
      <c r="U2" s="1297" t="s">
        <v>912</v>
      </c>
      <c r="V2" s="1299" t="s">
        <v>913</v>
      </c>
      <c r="W2" s="1301" t="s">
        <v>914</v>
      </c>
      <c r="X2" s="1303" t="s">
        <v>915</v>
      </c>
    </row>
    <row r="3" spans="1:24" ht="16.5" customHeight="1" x14ac:dyDescent="0.15">
      <c r="A3" s="1305" t="s">
        <v>916</v>
      </c>
      <c r="B3" s="1307" t="s">
        <v>917</v>
      </c>
      <c r="C3" s="1312"/>
      <c r="D3" s="1315"/>
      <c r="E3" s="811" t="s">
        <v>2577</v>
      </c>
      <c r="F3" s="1318"/>
      <c r="G3" s="1321"/>
      <c r="H3" s="1324"/>
      <c r="I3" s="582" t="s">
        <v>918</v>
      </c>
      <c r="J3" s="583" t="s">
        <v>919</v>
      </c>
      <c r="K3" s="1327"/>
      <c r="L3" s="1330"/>
      <c r="M3" s="589" t="s">
        <v>920</v>
      </c>
      <c r="N3" s="141" t="s">
        <v>921</v>
      </c>
      <c r="O3" s="1332"/>
      <c r="P3" s="1292"/>
      <c r="Q3" s="1294"/>
      <c r="R3" s="1296"/>
      <c r="S3" s="140" t="s">
        <v>922</v>
      </c>
      <c r="T3" s="1296"/>
      <c r="U3" s="1298"/>
      <c r="V3" s="1300"/>
      <c r="W3" s="1302"/>
      <c r="X3" s="1304"/>
    </row>
    <row r="4" spans="1:24" ht="16.5" customHeight="1" thickBot="1" x14ac:dyDescent="0.2">
      <c r="A4" s="1306"/>
      <c r="B4" s="1308"/>
      <c r="C4" s="1313"/>
      <c r="D4" s="1316"/>
      <c r="E4" s="812"/>
      <c r="F4" s="1319"/>
      <c r="G4" s="1322"/>
      <c r="H4" s="1325"/>
      <c r="I4" s="584" t="s">
        <v>923</v>
      </c>
      <c r="J4" s="585" t="s">
        <v>924</v>
      </c>
      <c r="K4" s="1328"/>
      <c r="L4" s="590">
        <f>SUM(L5:L67)</f>
        <v>810000</v>
      </c>
      <c r="M4" s="590">
        <f>SUM(M5:M67)</f>
        <v>230000</v>
      </c>
      <c r="N4" s="590">
        <f>SUM(N5:N67)</f>
        <v>-40000</v>
      </c>
      <c r="O4" s="628">
        <f t="shared" ref="O4:X4" si="0">SUM(O7:O67)</f>
        <v>0</v>
      </c>
      <c r="P4" s="590">
        <f t="shared" si="0"/>
        <v>0</v>
      </c>
      <c r="Q4" s="590">
        <f t="shared" si="0"/>
        <v>0</v>
      </c>
      <c r="R4" s="590">
        <f t="shared" si="0"/>
        <v>0</v>
      </c>
      <c r="S4" s="590">
        <f t="shared" si="0"/>
        <v>0</v>
      </c>
      <c r="T4" s="590">
        <f t="shared" si="0"/>
        <v>238000</v>
      </c>
      <c r="U4" s="628">
        <f t="shared" si="0"/>
        <v>0</v>
      </c>
      <c r="V4" s="590">
        <f t="shared" si="0"/>
        <v>468000</v>
      </c>
      <c r="W4" s="590">
        <f t="shared" si="0"/>
        <v>0</v>
      </c>
      <c r="X4" s="628">
        <f t="shared" si="0"/>
        <v>0</v>
      </c>
    </row>
    <row r="5" spans="1:24" ht="16.5" customHeight="1" x14ac:dyDescent="0.15">
      <c r="A5" s="148">
        <v>1</v>
      </c>
      <c r="B5" s="149" t="s">
        <v>3636</v>
      </c>
      <c r="C5" s="150" t="s">
        <v>3385</v>
      </c>
      <c r="D5" s="150" t="s">
        <v>77</v>
      </c>
      <c r="E5" s="213">
        <v>11</v>
      </c>
      <c r="F5" s="434" t="s">
        <v>3637</v>
      </c>
      <c r="G5" s="631"/>
      <c r="H5" s="685"/>
      <c r="I5" s="153"/>
      <c r="J5" s="154"/>
      <c r="K5" s="155"/>
      <c r="L5" s="591">
        <v>30000</v>
      </c>
      <c r="M5" s="592"/>
      <c r="N5" s="156"/>
      <c r="O5" s="157"/>
      <c r="P5" s="158"/>
      <c r="Q5" s="159"/>
      <c r="R5" s="159"/>
      <c r="S5" s="159"/>
      <c r="T5" s="159"/>
      <c r="U5" s="160"/>
      <c r="V5" s="158"/>
      <c r="W5" s="161"/>
      <c r="X5" s="160"/>
    </row>
    <row r="6" spans="1:24" ht="16.5" customHeight="1" x14ac:dyDescent="0.15">
      <c r="A6" s="1051"/>
      <c r="B6" s="1052"/>
      <c r="C6" s="164"/>
      <c r="D6" s="164"/>
      <c r="E6" s="164"/>
      <c r="F6" s="432" t="s">
        <v>3638</v>
      </c>
      <c r="G6" s="632"/>
      <c r="H6" s="686"/>
      <c r="I6" s="166"/>
      <c r="J6" s="167"/>
      <c r="K6" s="168"/>
      <c r="L6" s="593"/>
      <c r="M6" s="594"/>
      <c r="N6" s="171"/>
      <c r="O6" s="172"/>
      <c r="P6" s="173"/>
      <c r="Q6" s="174"/>
      <c r="R6" s="174"/>
      <c r="S6" s="174"/>
      <c r="T6" s="174"/>
      <c r="U6" s="175"/>
      <c r="V6" s="173"/>
      <c r="W6" s="176"/>
      <c r="X6" s="175"/>
    </row>
    <row r="7" spans="1:24" ht="16.5" customHeight="1" x14ac:dyDescent="0.15">
      <c r="A7" s="148">
        <v>2</v>
      </c>
      <c r="B7" s="149" t="s">
        <v>3225</v>
      </c>
      <c r="C7" s="150" t="s">
        <v>3389</v>
      </c>
      <c r="D7" s="150" t="s">
        <v>1520</v>
      </c>
      <c r="E7" s="213">
        <v>12</v>
      </c>
      <c r="F7" s="455" t="s">
        <v>3639</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15">
      <c r="A8" s="1068"/>
      <c r="B8" s="1069"/>
      <c r="C8" s="164"/>
      <c r="D8" s="164"/>
      <c r="E8" s="164"/>
      <c r="F8" s="432"/>
      <c r="G8" s="632"/>
      <c r="H8" s="686"/>
      <c r="I8" s="166"/>
      <c r="J8" s="167"/>
      <c r="K8" s="168"/>
      <c r="L8" s="593"/>
      <c r="M8" s="594"/>
      <c r="N8" s="171" t="s">
        <v>3674</v>
      </c>
      <c r="O8" s="172"/>
      <c r="P8" s="173"/>
      <c r="Q8" s="174"/>
      <c r="R8" s="174"/>
      <c r="S8" s="174"/>
      <c r="T8" s="174"/>
      <c r="U8" s="175"/>
      <c r="V8" s="173"/>
      <c r="W8" s="176"/>
      <c r="X8" s="175"/>
    </row>
    <row r="9" spans="1:24" ht="16.5" customHeight="1" x14ac:dyDescent="0.15">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15">
      <c r="A10" s="162"/>
      <c r="B10" s="163"/>
      <c r="C10" s="164"/>
      <c r="D10" s="164" t="s">
        <v>3470</v>
      </c>
      <c r="E10" s="164"/>
      <c r="F10" s="433"/>
      <c r="G10" s="632"/>
      <c r="H10" s="686"/>
      <c r="I10" s="166"/>
      <c r="J10" s="167"/>
      <c r="K10" s="629"/>
      <c r="L10" s="595"/>
      <c r="M10" s="594"/>
      <c r="N10" s="171" t="s">
        <v>3674</v>
      </c>
      <c r="O10" s="172"/>
      <c r="P10" s="173"/>
      <c r="Q10" s="174"/>
      <c r="R10" s="174"/>
      <c r="S10" s="174"/>
      <c r="T10" s="174"/>
      <c r="U10" s="175"/>
      <c r="V10" s="173"/>
      <c r="W10" s="176"/>
      <c r="X10" s="175"/>
    </row>
    <row r="11" spans="1:24" ht="16.5" customHeight="1" x14ac:dyDescent="0.15">
      <c r="A11" s="1131">
        <v>3</v>
      </c>
      <c r="B11" s="1132">
        <v>10</v>
      </c>
      <c r="C11" s="1133" t="s">
        <v>3389</v>
      </c>
      <c r="D11" s="1133" t="s">
        <v>729</v>
      </c>
      <c r="E11" s="1133"/>
      <c r="F11" s="1134" t="s">
        <v>3640</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15">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15">
      <c r="A13" s="192">
        <v>4</v>
      </c>
      <c r="B13" s="212">
        <v>14</v>
      </c>
      <c r="C13" s="213" t="s">
        <v>3389</v>
      </c>
      <c r="D13" s="213" t="s">
        <v>729</v>
      </c>
      <c r="E13" s="213"/>
      <c r="F13" s="574" t="s">
        <v>3645</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15">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15">
      <c r="A15" s="997">
        <v>4</v>
      </c>
      <c r="B15" s="996" t="s">
        <v>3644</v>
      </c>
      <c r="C15" s="213" t="s">
        <v>3389</v>
      </c>
      <c r="D15" s="213" t="s">
        <v>77</v>
      </c>
      <c r="E15" s="213">
        <v>13</v>
      </c>
      <c r="F15" s="431" t="s">
        <v>3461</v>
      </c>
      <c r="G15" s="634"/>
      <c r="H15" s="689"/>
      <c r="I15" s="992"/>
      <c r="J15" s="154"/>
      <c r="K15" s="189"/>
      <c r="L15" s="989">
        <v>30000</v>
      </c>
      <c r="M15" s="592"/>
      <c r="N15" s="156"/>
      <c r="O15" s="157"/>
      <c r="P15" s="158"/>
      <c r="Q15" s="159"/>
      <c r="R15" s="159"/>
      <c r="S15" s="159"/>
      <c r="T15" s="159">
        <v>54800</v>
      </c>
      <c r="U15" s="160"/>
      <c r="V15" s="158">
        <v>54800</v>
      </c>
      <c r="W15" s="161"/>
      <c r="X15" s="160"/>
    </row>
    <row r="16" spans="1:24" ht="16.5" customHeight="1" x14ac:dyDescent="0.15">
      <c r="A16" s="162"/>
      <c r="B16" s="163"/>
      <c r="C16" s="164"/>
      <c r="D16" s="164"/>
      <c r="E16" s="164"/>
      <c r="F16" s="432" t="s">
        <v>3403</v>
      </c>
      <c r="G16" s="632"/>
      <c r="H16" s="686"/>
      <c r="I16" s="166"/>
      <c r="J16" s="167"/>
      <c r="K16" s="168"/>
      <c r="L16" s="593"/>
      <c r="M16" s="594"/>
      <c r="N16" s="171"/>
      <c r="O16" s="172"/>
      <c r="P16" s="173"/>
      <c r="Q16" s="174"/>
      <c r="R16" s="174"/>
      <c r="S16" s="174"/>
      <c r="T16" s="174"/>
      <c r="U16" s="175"/>
      <c r="V16" s="173"/>
      <c r="W16" s="176"/>
      <c r="X16" s="175"/>
    </row>
    <row r="17" spans="1:24" ht="16.5" customHeight="1" x14ac:dyDescent="0.15">
      <c r="A17" s="192">
        <v>5</v>
      </c>
      <c r="B17" s="212" t="s">
        <v>3586</v>
      </c>
      <c r="C17" s="150" t="s">
        <v>3389</v>
      </c>
      <c r="D17" s="150" t="s">
        <v>409</v>
      </c>
      <c r="E17" s="150">
        <v>35</v>
      </c>
      <c r="F17" s="454" t="s">
        <v>3641</v>
      </c>
      <c r="G17" s="633"/>
      <c r="H17" s="685">
        <v>45446</v>
      </c>
      <c r="I17" s="188"/>
      <c r="J17" s="138"/>
      <c r="K17" s="189"/>
      <c r="L17" s="591">
        <v>10000</v>
      </c>
      <c r="M17" s="592">
        <v>10000</v>
      </c>
      <c r="N17" s="183"/>
      <c r="O17" s="157"/>
      <c r="P17" s="184"/>
      <c r="Q17" s="136"/>
      <c r="R17" s="159"/>
      <c r="S17" s="159"/>
      <c r="T17" s="159">
        <v>3200</v>
      </c>
      <c r="U17" s="160"/>
      <c r="V17" s="158">
        <v>13200</v>
      </c>
      <c r="W17" s="161"/>
      <c r="X17" s="160"/>
    </row>
    <row r="18" spans="1:24" ht="16.5" customHeight="1" x14ac:dyDescent="0.15">
      <c r="A18" s="192"/>
      <c r="B18" s="212"/>
      <c r="C18" s="164"/>
      <c r="D18" s="164"/>
      <c r="E18" s="164"/>
      <c r="F18" s="433"/>
      <c r="G18" s="634"/>
      <c r="H18" s="687"/>
      <c r="I18" s="991"/>
      <c r="J18" s="227"/>
      <c r="K18" s="222"/>
      <c r="L18" s="593"/>
      <c r="M18" s="596"/>
      <c r="N18" s="171"/>
      <c r="O18" s="172"/>
      <c r="P18" s="173"/>
      <c r="Q18" s="174"/>
      <c r="R18" s="174"/>
      <c r="S18" s="174"/>
      <c r="T18" s="174"/>
      <c r="U18" s="175"/>
      <c r="V18" s="173"/>
      <c r="W18" s="176"/>
      <c r="X18" s="175"/>
    </row>
    <row r="19" spans="1:24" ht="16.5" customHeight="1" x14ac:dyDescent="0.15">
      <c r="A19" s="148">
        <v>5</v>
      </c>
      <c r="B19" s="149" t="s">
        <v>3642</v>
      </c>
      <c r="C19" s="213" t="s">
        <v>3389</v>
      </c>
      <c r="D19" s="213" t="s">
        <v>409</v>
      </c>
      <c r="E19" s="213">
        <v>32</v>
      </c>
      <c r="F19" s="454" t="s">
        <v>3643</v>
      </c>
      <c r="G19" s="633"/>
      <c r="H19" s="685">
        <v>45446</v>
      </c>
      <c r="I19" s="993"/>
      <c r="J19" s="133"/>
      <c r="K19" s="994"/>
      <c r="L19" s="597">
        <v>50000</v>
      </c>
      <c r="M19" s="598">
        <v>50000</v>
      </c>
      <c r="N19" s="183"/>
      <c r="O19" s="191"/>
      <c r="P19" s="1148"/>
      <c r="Q19" s="1042"/>
      <c r="R19" s="1026"/>
      <c r="S19" s="1026"/>
      <c r="T19" s="1026">
        <v>8400</v>
      </c>
      <c r="U19" s="1159"/>
      <c r="V19" s="1158">
        <v>58400</v>
      </c>
      <c r="W19" s="1020"/>
      <c r="X19" s="1159"/>
    </row>
    <row r="20" spans="1:24" ht="16.5" customHeight="1" x14ac:dyDescent="0.15">
      <c r="A20" s="162"/>
      <c r="B20" s="163"/>
      <c r="C20" s="1145"/>
      <c r="D20" s="1145"/>
      <c r="E20" s="1043"/>
      <c r="F20" s="1273"/>
      <c r="G20" s="632"/>
      <c r="H20" s="686"/>
      <c r="I20" s="995"/>
      <c r="J20" s="167"/>
      <c r="K20" s="168"/>
      <c r="L20" s="1141"/>
      <c r="M20" s="1029"/>
      <c r="N20" s="1231"/>
      <c r="O20" s="191"/>
      <c r="P20" s="1143"/>
      <c r="Q20" s="1027"/>
      <c r="R20" s="1027"/>
      <c r="S20" s="1027"/>
      <c r="T20" s="1027"/>
      <c r="U20" s="1144"/>
      <c r="V20" s="1143"/>
      <c r="W20" s="1021"/>
      <c r="X20" s="1144"/>
    </row>
    <row r="21" spans="1:24" ht="16.5" customHeight="1" x14ac:dyDescent="0.15">
      <c r="A21" s="192">
        <v>5</v>
      </c>
      <c r="B21" s="212" t="s">
        <v>3646</v>
      </c>
      <c r="C21" s="213" t="s">
        <v>3389</v>
      </c>
      <c r="D21" s="213" t="s">
        <v>77</v>
      </c>
      <c r="E21" s="213">
        <v>16</v>
      </c>
      <c r="F21" s="431" t="s">
        <v>3406</v>
      </c>
      <c r="G21" s="634"/>
      <c r="H21" s="689"/>
      <c r="I21" s="177"/>
      <c r="J21" s="178"/>
      <c r="K21" s="155"/>
      <c r="L21" s="597">
        <v>30000</v>
      </c>
      <c r="M21" s="598"/>
      <c r="N21" s="214"/>
      <c r="O21" s="215"/>
      <c r="P21" s="216"/>
      <c r="Q21" s="194"/>
      <c r="R21" s="194"/>
      <c r="S21" s="194"/>
      <c r="T21" s="194">
        <v>22600</v>
      </c>
      <c r="U21" s="195"/>
      <c r="V21" s="196">
        <v>22600</v>
      </c>
      <c r="W21" s="197"/>
      <c r="X21" s="195"/>
    </row>
    <row r="22" spans="1:24" ht="16.5" customHeight="1" x14ac:dyDescent="0.15">
      <c r="A22" s="162"/>
      <c r="B22" s="163"/>
      <c r="C22" s="164"/>
      <c r="D22" s="164"/>
      <c r="E22" s="164"/>
      <c r="F22" s="433"/>
      <c r="G22" s="632"/>
      <c r="H22" s="686"/>
      <c r="I22" s="166"/>
      <c r="J22" s="167"/>
      <c r="K22" s="168"/>
      <c r="L22" s="593"/>
      <c r="M22" s="594"/>
      <c r="N22" s="171"/>
      <c r="O22" s="218"/>
      <c r="P22" s="169"/>
      <c r="Q22" s="174"/>
      <c r="R22" s="174"/>
      <c r="S22" s="170"/>
      <c r="T22" s="174"/>
      <c r="U22" s="175"/>
      <c r="V22" s="173"/>
      <c r="W22" s="176"/>
      <c r="X22" s="175"/>
    </row>
    <row r="23" spans="1:24" ht="16.5" customHeight="1" x14ac:dyDescent="0.15">
      <c r="A23" s="148">
        <v>6</v>
      </c>
      <c r="B23" s="149" t="s">
        <v>3267</v>
      </c>
      <c r="C23" s="150" t="s">
        <v>3389</v>
      </c>
      <c r="D23" s="150" t="s">
        <v>409</v>
      </c>
      <c r="E23" s="150">
        <v>33</v>
      </c>
      <c r="F23" s="454" t="s">
        <v>3647</v>
      </c>
      <c r="G23" s="633"/>
      <c r="H23" s="690">
        <v>45447</v>
      </c>
      <c r="I23" s="177"/>
      <c r="J23" s="178"/>
      <c r="K23" s="179"/>
      <c r="L23" s="591">
        <v>50000</v>
      </c>
      <c r="M23" s="592">
        <v>50000</v>
      </c>
      <c r="N23" s="156"/>
      <c r="O23" s="191"/>
      <c r="P23" s="158"/>
      <c r="Q23" s="159"/>
      <c r="R23" s="159"/>
      <c r="S23" s="159"/>
      <c r="T23" s="159">
        <v>3200</v>
      </c>
      <c r="U23" s="160"/>
      <c r="V23" s="158">
        <v>53200</v>
      </c>
      <c r="W23" s="161"/>
      <c r="X23" s="160"/>
    </row>
    <row r="24" spans="1:24" ht="16.5" customHeight="1" x14ac:dyDescent="0.15">
      <c r="A24" s="162"/>
      <c r="B24" s="163"/>
      <c r="C24" s="213"/>
      <c r="D24" s="213"/>
      <c r="E24" s="213"/>
      <c r="F24" s="952"/>
      <c r="G24" s="634"/>
      <c r="H24" s="687"/>
      <c r="I24" s="221"/>
      <c r="J24" s="227"/>
      <c r="K24" s="222"/>
      <c r="L24" s="597"/>
      <c r="M24" s="594"/>
      <c r="N24" s="181"/>
      <c r="O24" s="172"/>
      <c r="P24" s="173"/>
      <c r="Q24" s="174"/>
      <c r="R24" s="174"/>
      <c r="S24" s="174"/>
      <c r="T24" s="174"/>
      <c r="U24" s="175"/>
      <c r="V24" s="173"/>
      <c r="W24" s="176"/>
      <c r="X24" s="175"/>
    </row>
    <row r="25" spans="1:24" ht="16.5" customHeight="1" x14ac:dyDescent="0.15">
      <c r="A25" s="148">
        <v>6</v>
      </c>
      <c r="B25" s="996" t="s">
        <v>3250</v>
      </c>
      <c r="C25" s="150" t="s">
        <v>3410</v>
      </c>
      <c r="D25" s="150" t="s">
        <v>456</v>
      </c>
      <c r="E25" s="150">
        <v>19</v>
      </c>
      <c r="F25" s="434" t="s">
        <v>3648</v>
      </c>
      <c r="G25" s="633"/>
      <c r="H25" s="690">
        <v>45505</v>
      </c>
      <c r="I25" s="177"/>
      <c r="J25" s="178"/>
      <c r="K25" s="179"/>
      <c r="L25" s="591">
        <v>30000</v>
      </c>
      <c r="M25" s="592">
        <v>30000</v>
      </c>
      <c r="N25" s="156"/>
      <c r="O25" s="157"/>
      <c r="P25" s="158"/>
      <c r="Q25" s="159"/>
      <c r="R25" s="159"/>
      <c r="S25" s="159"/>
      <c r="T25" s="159">
        <v>64000</v>
      </c>
      <c r="U25" s="160"/>
      <c r="V25" s="158">
        <v>94000</v>
      </c>
      <c r="W25" s="161"/>
      <c r="X25" s="160"/>
    </row>
    <row r="26" spans="1:24" ht="16.5" customHeight="1" x14ac:dyDescent="0.15">
      <c r="A26" s="192"/>
      <c r="B26" s="212"/>
      <c r="C26" s="213"/>
      <c r="D26" s="213"/>
      <c r="E26" s="213"/>
      <c r="F26" s="431" t="s">
        <v>3649</v>
      </c>
      <c r="G26" s="634"/>
      <c r="H26" s="687"/>
      <c r="I26" s="221"/>
      <c r="J26" s="227"/>
      <c r="K26" s="222"/>
      <c r="L26" s="597"/>
      <c r="M26" s="598"/>
      <c r="N26" s="296"/>
      <c r="O26" s="191"/>
      <c r="P26" s="196"/>
      <c r="Q26" s="194"/>
      <c r="R26" s="194"/>
      <c r="S26" s="194"/>
      <c r="T26" s="194"/>
      <c r="U26" s="195"/>
      <c r="V26" s="196"/>
      <c r="W26" s="197"/>
      <c r="X26" s="195"/>
    </row>
    <row r="27" spans="1:24" ht="16.5" customHeight="1" x14ac:dyDescent="0.15">
      <c r="A27" s="1135"/>
      <c r="B27" s="1136"/>
      <c r="C27" s="1043"/>
      <c r="D27" s="1043"/>
      <c r="E27" s="1043"/>
      <c r="F27" s="1146" t="s">
        <v>3650</v>
      </c>
      <c r="G27" s="1137"/>
      <c r="H27" s="1138"/>
      <c r="I27" s="1039"/>
      <c r="J27" s="1139"/>
      <c r="K27" s="1140"/>
      <c r="L27" s="1141"/>
      <c r="M27" s="1029"/>
      <c r="N27" s="1142"/>
      <c r="O27" s="1031"/>
      <c r="P27" s="1143"/>
      <c r="Q27" s="1027"/>
      <c r="R27" s="1027"/>
      <c r="S27" s="1027"/>
      <c r="T27" s="1027"/>
      <c r="U27" s="1144"/>
      <c r="V27" s="1143"/>
      <c r="W27" s="1021"/>
      <c r="X27" s="1144"/>
    </row>
    <row r="28" spans="1:24" ht="16.5" customHeight="1" x14ac:dyDescent="0.15">
      <c r="A28" s="1007">
        <v>6</v>
      </c>
      <c r="B28" s="1229" t="s">
        <v>3250</v>
      </c>
      <c r="C28" s="1007" t="s">
        <v>3389</v>
      </c>
      <c r="D28" s="1042" t="s">
        <v>321</v>
      </c>
      <c r="E28" s="1007">
        <v>51</v>
      </c>
      <c r="F28" s="1165" t="s">
        <v>3442</v>
      </c>
      <c r="G28" s="1032"/>
      <c r="H28" s="1152">
        <v>45477</v>
      </c>
      <c r="I28" s="1038"/>
      <c r="J28" s="1033"/>
      <c r="K28" s="1008"/>
      <c r="L28" s="1022">
        <v>50000</v>
      </c>
      <c r="M28" s="1028">
        <v>50000</v>
      </c>
      <c r="N28" s="1009"/>
      <c r="O28" s="1030"/>
      <c r="P28" s="1010"/>
      <c r="Q28" s="1024"/>
      <c r="R28" s="1026"/>
      <c r="S28" s="1010"/>
      <c r="T28" s="1026">
        <v>5200</v>
      </c>
      <c r="U28" s="1010"/>
      <c r="V28" s="1016">
        <v>55200</v>
      </c>
      <c r="W28" s="1020"/>
      <c r="X28" s="1017"/>
    </row>
    <row r="29" spans="1:24" ht="16.5" customHeight="1" x14ac:dyDescent="0.15">
      <c r="A29" s="1011"/>
      <c r="B29" s="1041"/>
      <c r="C29" s="1012"/>
      <c r="D29" s="1043"/>
      <c r="E29" s="1012"/>
      <c r="F29" s="1045"/>
      <c r="G29" s="1034"/>
      <c r="H29" s="1037"/>
      <c r="I29" s="1039"/>
      <c r="J29" s="1035"/>
      <c r="K29" s="1013"/>
      <c r="L29" s="1023"/>
      <c r="M29" s="1029"/>
      <c r="N29" s="1230"/>
      <c r="O29" s="1031"/>
      <c r="P29" s="1015"/>
      <c r="Q29" s="1025"/>
      <c r="R29" s="1027"/>
      <c r="S29" s="1015"/>
      <c r="T29" s="1027"/>
      <c r="U29" s="1015"/>
      <c r="V29" s="1018"/>
      <c r="W29" s="1021"/>
      <c r="X29" s="1019"/>
    </row>
    <row r="30" spans="1:24" ht="16.5" customHeight="1" x14ac:dyDescent="0.15">
      <c r="A30" s="192">
        <v>7</v>
      </c>
      <c r="B30" s="212" t="s">
        <v>3223</v>
      </c>
      <c r="C30" s="213" t="s">
        <v>3385</v>
      </c>
      <c r="D30" s="213" t="s">
        <v>456</v>
      </c>
      <c r="E30" s="193">
        <v>34</v>
      </c>
      <c r="F30" s="455" t="s">
        <v>3651</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15">
      <c r="A31" s="1135"/>
      <c r="B31" s="1136"/>
      <c r="C31" s="1043"/>
      <c r="D31" s="1043"/>
      <c r="E31" s="1145"/>
      <c r="F31" s="1146"/>
      <c r="G31" s="1137"/>
      <c r="H31" s="1138"/>
      <c r="I31" s="1039"/>
      <c r="J31" s="1139"/>
      <c r="K31" s="1147"/>
      <c r="L31" s="1141"/>
      <c r="M31" s="1029"/>
      <c r="N31" s="1142"/>
      <c r="O31" s="1031"/>
      <c r="P31" s="1143"/>
      <c r="Q31" s="1027"/>
      <c r="R31" s="1027"/>
      <c r="S31" s="1027"/>
      <c r="T31" s="1027"/>
      <c r="U31" s="1144"/>
      <c r="V31" s="1143"/>
      <c r="W31" s="1021"/>
      <c r="X31" s="1144"/>
    </row>
    <row r="32" spans="1:24" ht="16.5" customHeight="1" x14ac:dyDescent="0.15">
      <c r="A32" s="148">
        <v>8</v>
      </c>
      <c r="B32" s="149" t="s">
        <v>3652</v>
      </c>
      <c r="C32" s="150" t="s">
        <v>3420</v>
      </c>
      <c r="D32" s="150" t="s">
        <v>142</v>
      </c>
      <c r="E32" s="150">
        <v>36</v>
      </c>
      <c r="F32" s="454" t="s">
        <v>3653</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15">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15">
      <c r="A34" s="148">
        <v>9</v>
      </c>
      <c r="B34" s="149" t="s">
        <v>3654</v>
      </c>
      <c r="C34" s="213" t="s">
        <v>3389</v>
      </c>
      <c r="D34" s="213" t="s">
        <v>77</v>
      </c>
      <c r="E34" s="213">
        <v>20</v>
      </c>
      <c r="F34" s="431" t="s">
        <v>3655</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3656</v>
      </c>
      <c r="G35" s="634"/>
      <c r="H35" s="687"/>
      <c r="I35" s="166"/>
      <c r="J35" s="167"/>
      <c r="K35" s="222"/>
      <c r="L35" s="597"/>
      <c r="M35" s="598"/>
      <c r="N35" s="181"/>
      <c r="O35" s="191"/>
      <c r="P35" s="196"/>
      <c r="Q35" s="194"/>
      <c r="R35" s="194"/>
      <c r="S35" s="194"/>
      <c r="T35" s="194"/>
      <c r="U35" s="195"/>
      <c r="V35" s="196"/>
      <c r="W35" s="197"/>
      <c r="X35" s="195"/>
    </row>
    <row r="36" spans="1:24" ht="16.5" customHeight="1" x14ac:dyDescent="0.15">
      <c r="A36" s="148">
        <v>10</v>
      </c>
      <c r="B36" s="149" t="s">
        <v>3273</v>
      </c>
      <c r="C36" s="150" t="s">
        <v>3389</v>
      </c>
      <c r="D36" s="150" t="s">
        <v>142</v>
      </c>
      <c r="E36" s="150">
        <v>72</v>
      </c>
      <c r="F36" s="1167" t="s">
        <v>3657</v>
      </c>
      <c r="G36" s="633"/>
      <c r="H36" s="685"/>
      <c r="I36" s="177"/>
      <c r="J36" s="178"/>
      <c r="K36" s="155"/>
      <c r="L36" s="591">
        <v>30000</v>
      </c>
      <c r="M36" s="592"/>
      <c r="N36" s="156"/>
      <c r="O36" s="157"/>
      <c r="P36" s="158"/>
      <c r="Q36" s="159"/>
      <c r="R36" s="159"/>
      <c r="S36" s="159"/>
      <c r="T36" s="159"/>
      <c r="U36" s="160"/>
      <c r="V36" s="158"/>
      <c r="W36" s="161"/>
      <c r="X36" s="160"/>
    </row>
    <row r="37" spans="1:24" ht="16.5" customHeight="1" x14ac:dyDescent="0.15">
      <c r="A37" s="162"/>
      <c r="B37" s="163"/>
      <c r="C37" s="164"/>
      <c r="D37" s="164"/>
      <c r="E37" s="164"/>
      <c r="F37" s="1168"/>
      <c r="G37" s="632"/>
      <c r="H37" s="686"/>
      <c r="I37" s="166"/>
      <c r="J37" s="167"/>
      <c r="K37" s="168"/>
      <c r="L37" s="593"/>
      <c r="M37" s="594"/>
      <c r="N37" s="171"/>
      <c r="O37" s="172"/>
      <c r="P37" s="173"/>
      <c r="Q37" s="174"/>
      <c r="R37" s="174"/>
      <c r="S37" s="174"/>
      <c r="T37" s="174"/>
      <c r="U37" s="175"/>
      <c r="V37" s="173"/>
      <c r="W37" s="176"/>
      <c r="X37" s="175"/>
    </row>
    <row r="38" spans="1:24" ht="16.5" customHeight="1" x14ac:dyDescent="0.15">
      <c r="A38" s="148">
        <v>10</v>
      </c>
      <c r="B38" s="149" t="s">
        <v>3253</v>
      </c>
      <c r="C38" s="150" t="s">
        <v>3431</v>
      </c>
      <c r="D38" s="150" t="s">
        <v>142</v>
      </c>
      <c r="E38" s="150">
        <v>38</v>
      </c>
      <c r="F38" s="454" t="s">
        <v>3432</v>
      </c>
      <c r="G38" s="636"/>
      <c r="H38" s="692"/>
      <c r="I38" s="177"/>
      <c r="J38" s="178"/>
      <c r="K38" s="460"/>
      <c r="L38" s="591">
        <v>50000</v>
      </c>
      <c r="M38" s="592"/>
      <c r="N38" s="156"/>
      <c r="O38" s="157"/>
      <c r="P38" s="158"/>
      <c r="Q38" s="159"/>
      <c r="R38" s="159"/>
      <c r="S38" s="159"/>
      <c r="T38" s="159"/>
      <c r="U38" s="160"/>
      <c r="V38" s="158"/>
      <c r="W38" s="161"/>
      <c r="X38" s="160"/>
    </row>
    <row r="39" spans="1:24" ht="16.5" customHeight="1" x14ac:dyDescent="0.15">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x14ac:dyDescent="0.15">
      <c r="A40" s="148">
        <v>10</v>
      </c>
      <c r="B40" s="149">
        <v>14</v>
      </c>
      <c r="C40" s="150" t="s">
        <v>3389</v>
      </c>
      <c r="D40" s="150" t="s">
        <v>142</v>
      </c>
      <c r="E40" s="150">
        <v>37</v>
      </c>
      <c r="F40" s="454" t="s">
        <v>3659</v>
      </c>
      <c r="G40" s="633"/>
      <c r="H40" s="685"/>
      <c r="I40" s="177"/>
      <c r="J40" s="178"/>
      <c r="K40" s="179"/>
      <c r="L40" s="591">
        <v>10000</v>
      </c>
      <c r="M40" s="592"/>
      <c r="N40" s="183"/>
      <c r="O40" s="157"/>
      <c r="P40" s="158"/>
      <c r="Q40" s="159"/>
      <c r="R40" s="159"/>
      <c r="S40" s="159"/>
      <c r="T40" s="159"/>
      <c r="U40" s="160"/>
      <c r="V40" s="158"/>
      <c r="W40" s="161"/>
      <c r="X40" s="160"/>
    </row>
    <row r="41" spans="1:24" ht="16.5" customHeight="1" x14ac:dyDescent="0.15">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x14ac:dyDescent="0.15">
      <c r="A42" s="1148">
        <v>10</v>
      </c>
      <c r="B42" s="1149" t="s">
        <v>3658</v>
      </c>
      <c r="C42" s="1150" t="s">
        <v>3719</v>
      </c>
      <c r="D42" s="1150" t="s">
        <v>3504</v>
      </c>
      <c r="E42" s="1150">
        <v>22</v>
      </c>
      <c r="F42" s="1163" t="s">
        <v>3720</v>
      </c>
      <c r="G42" s="1151"/>
      <c r="H42" s="1152"/>
      <c r="I42" s="1038"/>
      <c r="J42" s="1153"/>
      <c r="K42" s="1288"/>
      <c r="L42" s="1155">
        <v>30000</v>
      </c>
      <c r="M42" s="1028"/>
      <c r="N42" s="1289"/>
      <c r="O42" s="1157"/>
      <c r="P42" s="1158"/>
      <c r="Q42" s="1026"/>
      <c r="R42" s="1026"/>
      <c r="S42" s="1026"/>
      <c r="T42" s="1026"/>
      <c r="U42" s="1159"/>
      <c r="V42" s="1158"/>
      <c r="W42" s="1020"/>
      <c r="X42" s="1159"/>
    </row>
    <row r="43" spans="1:24" ht="16.5" customHeight="1" x14ac:dyDescent="0.15">
      <c r="A43" s="1135"/>
      <c r="B43" s="1136"/>
      <c r="C43" s="1145"/>
      <c r="D43" s="1145"/>
      <c r="E43" s="1145"/>
      <c r="F43" s="1146"/>
      <c r="G43" s="1161"/>
      <c r="H43" s="1138"/>
      <c r="I43" s="1039"/>
      <c r="J43" s="1139"/>
      <c r="K43" s="1290"/>
      <c r="L43" s="593"/>
      <c r="M43" s="1029"/>
      <c r="N43" s="1231"/>
      <c r="O43" s="1162"/>
      <c r="P43" s="1143"/>
      <c r="Q43" s="1027"/>
      <c r="R43" s="1027"/>
      <c r="S43" s="1027"/>
      <c r="T43" s="1027"/>
      <c r="U43" s="1144"/>
      <c r="V43" s="1143"/>
      <c r="W43" s="1021"/>
      <c r="X43" s="1144"/>
    </row>
    <row r="44" spans="1:24" ht="16.5" customHeight="1" x14ac:dyDescent="0.15">
      <c r="A44" s="192">
        <v>11</v>
      </c>
      <c r="B44" s="212" t="s">
        <v>3586</v>
      </c>
      <c r="C44" s="213" t="s">
        <v>3585</v>
      </c>
      <c r="D44" s="213" t="s">
        <v>3215</v>
      </c>
      <c r="E44" s="213">
        <v>39</v>
      </c>
      <c r="F44" s="455" t="s">
        <v>3661</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x14ac:dyDescent="0.15">
      <c r="A46" s="148">
        <v>11</v>
      </c>
      <c r="B46" s="149" t="s">
        <v>3586</v>
      </c>
      <c r="C46" s="150" t="s">
        <v>3420</v>
      </c>
      <c r="D46" s="150" t="s">
        <v>446</v>
      </c>
      <c r="E46" s="150">
        <v>23</v>
      </c>
      <c r="F46" s="434" t="s">
        <v>3660</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8">
        <v>11</v>
      </c>
      <c r="B48" s="1149" t="s">
        <v>3247</v>
      </c>
      <c r="C48" s="1150" t="s">
        <v>3462</v>
      </c>
      <c r="D48" s="1150" t="s">
        <v>1536</v>
      </c>
      <c r="E48" s="1150">
        <v>23</v>
      </c>
      <c r="F48" s="1163" t="s">
        <v>3463</v>
      </c>
      <c r="G48" s="1151"/>
      <c r="H48" s="1152"/>
      <c r="I48" s="1038"/>
      <c r="J48" s="1153"/>
      <c r="K48" s="1154"/>
      <c r="L48" s="1155">
        <v>30000</v>
      </c>
      <c r="M48" s="1028"/>
      <c r="N48" s="1156"/>
      <c r="O48" s="1157"/>
      <c r="P48" s="1158"/>
      <c r="Q48" s="1026"/>
      <c r="R48" s="1026"/>
      <c r="S48" s="1026"/>
      <c r="T48" s="1026"/>
      <c r="U48" s="1159"/>
      <c r="V48" s="1158"/>
      <c r="W48" s="1020"/>
      <c r="X48" s="1159"/>
    </row>
    <row r="49" spans="1:24" ht="16.5" customHeight="1" x14ac:dyDescent="0.15">
      <c r="A49" s="1135"/>
      <c r="B49" s="1136"/>
      <c r="C49" s="1145"/>
      <c r="D49" s="1145"/>
      <c r="E49" s="1145"/>
      <c r="F49" s="1160"/>
      <c r="G49" s="1161"/>
      <c r="H49" s="1138"/>
      <c r="I49" s="1039"/>
      <c r="J49" s="1139"/>
      <c r="K49" s="1140"/>
      <c r="L49" s="593"/>
      <c r="M49" s="1029"/>
      <c r="N49" s="1231"/>
      <c r="O49" s="1162"/>
      <c r="P49" s="1143"/>
      <c r="Q49" s="1027"/>
      <c r="R49" s="1027"/>
      <c r="S49" s="1027"/>
      <c r="T49" s="1027"/>
      <c r="U49" s="1144"/>
      <c r="V49" s="1143"/>
      <c r="W49" s="1021"/>
      <c r="X49" s="1144"/>
    </row>
    <row r="50" spans="1:24" ht="16.5" customHeight="1" x14ac:dyDescent="0.15">
      <c r="A50" s="148">
        <v>11</v>
      </c>
      <c r="B50" s="149" t="s">
        <v>3658</v>
      </c>
      <c r="C50" s="150" t="s">
        <v>3389</v>
      </c>
      <c r="D50" s="150" t="s">
        <v>409</v>
      </c>
      <c r="E50" s="150">
        <v>73</v>
      </c>
      <c r="F50" s="454" t="s">
        <v>3662</v>
      </c>
      <c r="G50" s="633"/>
      <c r="H50" s="685"/>
      <c r="I50" s="177"/>
      <c r="J50" s="178"/>
      <c r="K50" s="179"/>
      <c r="L50" s="591">
        <v>10000</v>
      </c>
      <c r="M50" s="592"/>
      <c r="N50" s="156"/>
      <c r="O50" s="157"/>
      <c r="P50" s="158"/>
      <c r="Q50" s="159"/>
      <c r="R50" s="159"/>
      <c r="S50" s="159"/>
      <c r="T50" s="159"/>
      <c r="U50" s="160"/>
      <c r="V50" s="158"/>
      <c r="W50" s="161"/>
      <c r="X50" s="160"/>
    </row>
    <row r="51" spans="1:24" ht="16.5" customHeight="1" x14ac:dyDescent="0.15">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v>17</v>
      </c>
      <c r="C52" s="150" t="s">
        <v>3410</v>
      </c>
      <c r="D52" s="150" t="s">
        <v>729</v>
      </c>
      <c r="E52" s="150"/>
      <c r="F52" s="573" t="s">
        <v>3663</v>
      </c>
      <c r="G52" s="633"/>
      <c r="H52" s="685"/>
      <c r="I52" s="177"/>
      <c r="J52" s="227"/>
      <c r="K52" s="222" t="s">
        <v>3397</v>
      </c>
      <c r="L52" s="591"/>
      <c r="M52" s="592"/>
      <c r="N52" s="156"/>
      <c r="O52" s="157"/>
      <c r="P52" s="158"/>
      <c r="Q52" s="159"/>
      <c r="R52" s="159"/>
      <c r="S52" s="159"/>
      <c r="T52" s="159"/>
      <c r="U52" s="160"/>
      <c r="V52" s="158"/>
      <c r="W52" s="161"/>
      <c r="X52" s="160"/>
    </row>
    <row r="53" spans="1:24" ht="16.5" customHeight="1" x14ac:dyDescent="0.15">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x14ac:dyDescent="0.15">
      <c r="A54" s="148">
        <v>11</v>
      </c>
      <c r="B54" s="149" t="s">
        <v>3664</v>
      </c>
      <c r="C54" s="150" t="s">
        <v>3410</v>
      </c>
      <c r="D54" s="150" t="s">
        <v>77</v>
      </c>
      <c r="E54" s="150">
        <v>24</v>
      </c>
      <c r="F54" s="434" t="s">
        <v>3665</v>
      </c>
      <c r="G54" s="633"/>
      <c r="H54" s="692"/>
      <c r="I54" s="177"/>
      <c r="J54" s="178"/>
      <c r="K54" s="189"/>
      <c r="L54" s="1285">
        <v>50000</v>
      </c>
      <c r="M54" s="592"/>
      <c r="N54" s="156"/>
      <c r="O54" s="157"/>
      <c r="P54" s="158"/>
      <c r="Q54" s="159"/>
      <c r="R54" s="159"/>
      <c r="S54" s="159"/>
      <c r="T54" s="159"/>
      <c r="U54" s="160"/>
      <c r="V54" s="158"/>
      <c r="W54" s="161"/>
      <c r="X54" s="160"/>
    </row>
    <row r="55" spans="1:24" ht="16.5" customHeight="1" x14ac:dyDescent="0.15">
      <c r="A55" s="162"/>
      <c r="B55" s="163"/>
      <c r="C55" s="164"/>
      <c r="D55" s="164"/>
      <c r="E55" s="164"/>
      <c r="F55" s="432" t="s">
        <v>3666</v>
      </c>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12</v>
      </c>
      <c r="B56" s="149" t="s">
        <v>3667</v>
      </c>
      <c r="C56" s="150" t="s">
        <v>3420</v>
      </c>
      <c r="D56" s="150" t="s">
        <v>142</v>
      </c>
      <c r="E56" s="150">
        <v>40</v>
      </c>
      <c r="F56" s="454" t="s">
        <v>3668</v>
      </c>
      <c r="G56" s="633"/>
      <c r="H56" s="685"/>
      <c r="I56" s="177"/>
      <c r="J56" s="178"/>
      <c r="K56" s="179"/>
      <c r="L56" s="591">
        <v>10000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56"/>
      <c r="G57" s="632"/>
      <c r="H57" s="691"/>
      <c r="I57" s="166"/>
      <c r="J57" s="167"/>
      <c r="K57" s="168"/>
      <c r="L57" s="593"/>
      <c r="M57" s="594"/>
      <c r="N57" s="171"/>
      <c r="O57" s="172"/>
      <c r="P57" s="173"/>
      <c r="Q57" s="174"/>
      <c r="R57" s="174"/>
      <c r="S57" s="174"/>
      <c r="T57" s="174"/>
      <c r="U57" s="175"/>
      <c r="V57" s="173"/>
      <c r="W57" s="176"/>
      <c r="X57" s="175"/>
    </row>
    <row r="58" spans="1:24" ht="16.5" customHeight="1" x14ac:dyDescent="0.15">
      <c r="A58" s="148">
        <v>12</v>
      </c>
      <c r="B58" s="149" t="s">
        <v>3259</v>
      </c>
      <c r="C58" s="150" t="s">
        <v>3389</v>
      </c>
      <c r="D58" s="150" t="s">
        <v>142</v>
      </c>
      <c r="E58" s="150">
        <v>71</v>
      </c>
      <c r="F58" s="454" t="s">
        <v>3669</v>
      </c>
      <c r="G58" s="633"/>
      <c r="H58" s="685"/>
      <c r="I58" s="177"/>
      <c r="J58" s="178"/>
      <c r="K58" s="179"/>
      <c r="L58" s="591">
        <v>10000</v>
      </c>
      <c r="M58" s="592"/>
      <c r="N58" s="156"/>
      <c r="O58" s="157"/>
      <c r="P58" s="158"/>
      <c r="Q58" s="159"/>
      <c r="R58" s="159"/>
      <c r="S58" s="159"/>
      <c r="T58" s="159"/>
      <c r="U58" s="160"/>
      <c r="V58" s="158"/>
      <c r="W58" s="161"/>
      <c r="X58" s="160"/>
    </row>
    <row r="59" spans="1:24" ht="16.5" customHeight="1" x14ac:dyDescent="0.15">
      <c r="A59" s="162"/>
      <c r="B59" s="163"/>
      <c r="C59" s="164"/>
      <c r="D59" s="164"/>
      <c r="E59" s="164"/>
      <c r="F59" s="461">
        <v>10000</v>
      </c>
      <c r="G59" s="632"/>
      <c r="H59" s="686"/>
      <c r="I59" s="166"/>
      <c r="J59" s="167"/>
      <c r="K59" s="168"/>
      <c r="L59" s="593"/>
      <c r="M59" s="594"/>
      <c r="N59" s="181"/>
      <c r="O59" s="172"/>
      <c r="P59" s="173"/>
      <c r="Q59" s="174"/>
      <c r="R59" s="174"/>
      <c r="S59" s="174"/>
      <c r="T59" s="174"/>
      <c r="U59" s="175"/>
      <c r="V59" s="173"/>
      <c r="W59" s="176"/>
      <c r="X59" s="175"/>
    </row>
    <row r="60" spans="1:24" ht="16.5" customHeight="1" x14ac:dyDescent="0.15">
      <c r="A60" s="148"/>
      <c r="B60" s="149"/>
      <c r="C60" s="213"/>
      <c r="D60" s="213"/>
      <c r="E60" s="213"/>
      <c r="F60" s="431"/>
      <c r="G60" s="633"/>
      <c r="H60" s="685"/>
      <c r="I60" s="177"/>
      <c r="J60" s="178"/>
      <c r="K60" s="460"/>
      <c r="L60" s="591"/>
      <c r="M60" s="592"/>
      <c r="N60" s="183"/>
      <c r="O60" s="157"/>
      <c r="P60" s="158"/>
      <c r="Q60" s="159"/>
      <c r="R60" s="159"/>
      <c r="S60" s="159"/>
      <c r="T60" s="159"/>
      <c r="U60" s="160"/>
      <c r="V60" s="158"/>
      <c r="W60" s="161"/>
      <c r="X60" s="160"/>
    </row>
    <row r="61" spans="1:24" ht="16.5" customHeight="1" x14ac:dyDescent="0.15">
      <c r="A61" s="162"/>
      <c r="B61" s="163"/>
      <c r="C61" s="164"/>
      <c r="D61" s="164"/>
      <c r="E61" s="164"/>
      <c r="F61" s="432"/>
      <c r="G61" s="632"/>
      <c r="H61" s="686"/>
      <c r="I61" s="463"/>
      <c r="J61" s="464"/>
      <c r="K61" s="465"/>
      <c r="L61" s="593"/>
      <c r="M61" s="594"/>
      <c r="N61" s="181"/>
      <c r="O61" s="172"/>
      <c r="P61" s="228"/>
      <c r="Q61" s="170"/>
      <c r="R61" s="174"/>
      <c r="S61" s="174"/>
      <c r="T61" s="174"/>
      <c r="U61" s="175"/>
      <c r="V61" s="173"/>
      <c r="W61" s="176"/>
      <c r="X61" s="175"/>
    </row>
    <row r="62" spans="1:24" ht="16.5" customHeight="1" x14ac:dyDescent="0.15">
      <c r="A62" s="148"/>
      <c r="B62" s="149"/>
      <c r="C62" s="150"/>
      <c r="D62" s="150"/>
      <c r="E62" s="150"/>
      <c r="F62" s="573" t="s">
        <v>3425</v>
      </c>
      <c r="G62" s="633"/>
      <c r="H62" s="685"/>
      <c r="I62" s="177"/>
      <c r="J62" s="178"/>
      <c r="K62" s="179" t="s">
        <v>3397</v>
      </c>
      <c r="L62" s="591"/>
      <c r="M62" s="592"/>
      <c r="N62" s="156"/>
      <c r="O62" s="157"/>
      <c r="P62" s="158"/>
      <c r="Q62" s="159"/>
      <c r="R62" s="159"/>
      <c r="S62" s="159"/>
      <c r="T62" s="159"/>
      <c r="U62" s="160"/>
      <c r="V62" s="158"/>
      <c r="W62" s="161"/>
      <c r="X62" s="160"/>
    </row>
    <row r="63" spans="1:24" ht="16.5" customHeight="1" x14ac:dyDescent="0.15">
      <c r="A63" s="1135"/>
      <c r="B63" s="1136"/>
      <c r="C63" s="1145"/>
      <c r="D63" s="1145"/>
      <c r="E63" s="1145"/>
      <c r="F63" s="1160"/>
      <c r="G63" s="1161"/>
      <c r="H63" s="1138"/>
      <c r="I63" s="1039"/>
      <c r="J63" s="1274"/>
      <c r="K63" s="1140"/>
      <c r="L63" s="593"/>
      <c r="M63" s="1029"/>
      <c r="N63" s="1231"/>
      <c r="O63" s="1162"/>
      <c r="P63" s="1143"/>
      <c r="Q63" s="1027"/>
      <c r="R63" s="1027"/>
      <c r="S63" s="1027"/>
      <c r="T63" s="1027"/>
      <c r="U63" s="1144"/>
      <c r="V63" s="1143"/>
      <c r="W63" s="1021"/>
      <c r="X63" s="1144"/>
    </row>
    <row r="64" spans="1:24" ht="16.5" customHeight="1" x14ac:dyDescent="0.15">
      <c r="A64" s="1148"/>
      <c r="B64" s="1149"/>
      <c r="C64" s="1150" t="s">
        <v>3389</v>
      </c>
      <c r="D64" s="1150" t="s">
        <v>321</v>
      </c>
      <c r="E64" s="1150">
        <v>52</v>
      </c>
      <c r="F64" s="1286" t="s">
        <v>3372</v>
      </c>
      <c r="G64" s="1151"/>
      <c r="H64" s="1152"/>
      <c r="I64" s="1038"/>
      <c r="J64" s="1153"/>
      <c r="K64" s="1154"/>
      <c r="L64" s="1155">
        <v>10000</v>
      </c>
      <c r="M64" s="1028"/>
      <c r="N64" s="1156"/>
      <c r="O64" s="1157"/>
      <c r="P64" s="1158"/>
      <c r="Q64" s="1026"/>
      <c r="R64" s="1026"/>
      <c r="S64" s="1026"/>
      <c r="T64" s="1026"/>
      <c r="U64" s="1159"/>
      <c r="V64" s="1158"/>
      <c r="W64" s="1020"/>
      <c r="X64" s="1159"/>
    </row>
    <row r="65" spans="1:24" ht="16.5" customHeight="1" x14ac:dyDescent="0.15">
      <c r="A65" s="1135"/>
      <c r="B65" s="1136"/>
      <c r="C65" s="1145"/>
      <c r="D65" s="1145"/>
      <c r="E65" s="1145"/>
      <c r="F65" s="1160"/>
      <c r="G65" s="1161"/>
      <c r="H65" s="1138"/>
      <c r="I65" s="1039"/>
      <c r="J65" s="1139"/>
      <c r="K65" s="1140"/>
      <c r="L65" s="593"/>
      <c r="M65" s="1029"/>
      <c r="N65" s="1231"/>
      <c r="O65" s="1162"/>
      <c r="P65" s="1143"/>
      <c r="Q65" s="1027"/>
      <c r="R65" s="1027"/>
      <c r="S65" s="1027"/>
      <c r="T65" s="1027"/>
      <c r="U65" s="1144"/>
      <c r="V65" s="1143"/>
      <c r="W65" s="1021"/>
      <c r="X65" s="1144"/>
    </row>
    <row r="66" spans="1:24" ht="16.5" customHeight="1" x14ac:dyDescent="0.15">
      <c r="A66" s="192"/>
      <c r="B66" s="212"/>
      <c r="C66" s="213" t="s">
        <v>3254</v>
      </c>
      <c r="D66" s="213" t="s">
        <v>142</v>
      </c>
      <c r="E66" s="213"/>
      <c r="F66" s="455" t="s">
        <v>3443</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09" t="s">
        <v>3444</v>
      </c>
      <c r="B68" s="1310"/>
      <c r="C68" s="1311" t="s">
        <v>899</v>
      </c>
      <c r="D68" s="1314" t="s">
        <v>900</v>
      </c>
      <c r="E68" s="810"/>
      <c r="F68" s="1317" t="s">
        <v>901</v>
      </c>
      <c r="G68" s="1320" t="s">
        <v>1923</v>
      </c>
      <c r="H68" s="1323" t="s">
        <v>903</v>
      </c>
      <c r="I68" s="580"/>
      <c r="J68" s="581"/>
      <c r="K68" s="1326" t="s">
        <v>904</v>
      </c>
      <c r="L68" s="1329" t="s">
        <v>3111</v>
      </c>
      <c r="M68" s="588" t="s">
        <v>906</v>
      </c>
      <c r="N68" s="134">
        <f>M70+N70</f>
        <v>0</v>
      </c>
      <c r="O68" s="1331" t="s">
        <v>907</v>
      </c>
      <c r="P68" s="1291" t="s">
        <v>908</v>
      </c>
      <c r="Q68" s="1293" t="s">
        <v>909</v>
      </c>
      <c r="R68" s="1295" t="s">
        <v>910</v>
      </c>
      <c r="S68" s="136" t="s">
        <v>910</v>
      </c>
      <c r="T68" s="1295" t="s">
        <v>911</v>
      </c>
      <c r="U68" s="1297" t="s">
        <v>912</v>
      </c>
      <c r="V68" s="1299" t="s">
        <v>913</v>
      </c>
      <c r="W68" s="1301" t="s">
        <v>914</v>
      </c>
      <c r="X68" s="1303" t="s">
        <v>915</v>
      </c>
    </row>
    <row r="69" spans="1:24" ht="16.5" customHeight="1" x14ac:dyDescent="0.15">
      <c r="A69" s="1305" t="s">
        <v>916</v>
      </c>
      <c r="B69" s="1307" t="s">
        <v>917</v>
      </c>
      <c r="C69" s="1312"/>
      <c r="D69" s="1315"/>
      <c r="E69" s="811" t="s">
        <v>2577</v>
      </c>
      <c r="F69" s="1318"/>
      <c r="G69" s="1321"/>
      <c r="H69" s="1324"/>
      <c r="I69" s="582" t="s">
        <v>918</v>
      </c>
      <c r="J69" s="583" t="s">
        <v>919</v>
      </c>
      <c r="K69" s="1327"/>
      <c r="L69" s="1330"/>
      <c r="M69" s="589" t="s">
        <v>920</v>
      </c>
      <c r="N69" s="141" t="s">
        <v>921</v>
      </c>
      <c r="O69" s="1332"/>
      <c r="P69" s="1292"/>
      <c r="Q69" s="1294"/>
      <c r="R69" s="1296"/>
      <c r="S69" s="140" t="s">
        <v>922</v>
      </c>
      <c r="T69" s="1296"/>
      <c r="U69" s="1298"/>
      <c r="V69" s="1300"/>
      <c r="W69" s="1302"/>
      <c r="X69" s="1304"/>
    </row>
    <row r="70" spans="1:24" ht="16.5" customHeight="1" thickBot="1" x14ac:dyDescent="0.2">
      <c r="A70" s="1306"/>
      <c r="B70" s="1308"/>
      <c r="C70" s="1313"/>
      <c r="D70" s="1316"/>
      <c r="E70" s="812"/>
      <c r="F70" s="1319"/>
      <c r="G70" s="1322"/>
      <c r="H70" s="1325"/>
      <c r="I70" s="584" t="s">
        <v>923</v>
      </c>
      <c r="J70" s="585" t="s">
        <v>924</v>
      </c>
      <c r="K70" s="1328"/>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658200</v>
      </c>
      <c r="U70" s="628">
        <f t="shared" si="1"/>
        <v>0</v>
      </c>
      <c r="V70" s="590">
        <f t="shared" si="1"/>
        <v>1293200</v>
      </c>
      <c r="W70" s="590">
        <f t="shared" si="1"/>
        <v>0</v>
      </c>
      <c r="X70" s="628">
        <f t="shared" si="1"/>
        <v>0</v>
      </c>
    </row>
    <row r="71" spans="1:24" ht="16.5" customHeight="1" x14ac:dyDescent="0.15">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75"/>
      <c r="U71" s="160"/>
      <c r="V71" s="158"/>
      <c r="W71" s="161"/>
      <c r="X71" s="160"/>
    </row>
    <row r="72" spans="1:24" ht="16.5" customHeight="1" x14ac:dyDescent="0.15">
      <c r="A72" s="1051"/>
      <c r="B72" s="1052"/>
      <c r="C72" s="164"/>
      <c r="D72" s="164"/>
      <c r="E72" s="164"/>
      <c r="F72" s="432" t="s">
        <v>3387</v>
      </c>
      <c r="G72" s="632"/>
      <c r="H72" s="686"/>
      <c r="I72" s="166"/>
      <c r="J72" s="167"/>
      <c r="K72" s="168"/>
      <c r="L72" s="593"/>
      <c r="M72" s="594"/>
      <c r="N72" s="171" t="s">
        <v>3577</v>
      </c>
      <c r="O72" s="172"/>
      <c r="P72" s="173"/>
      <c r="Q72" s="174"/>
      <c r="R72" s="174"/>
      <c r="S72" s="174"/>
      <c r="T72" s="174"/>
      <c r="U72" s="175"/>
      <c r="V72" s="173"/>
      <c r="W72" s="176"/>
      <c r="X72" s="175"/>
    </row>
    <row r="73" spans="1:24" ht="16.5" customHeight="1" x14ac:dyDescent="0.15">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3472</v>
      </c>
      <c r="O74" s="172"/>
      <c r="P74" s="173"/>
      <c r="Q74" s="174"/>
      <c r="R74" s="174"/>
      <c r="S74" s="174"/>
      <c r="T74" s="174"/>
      <c r="U74" s="175"/>
      <c r="V74" s="173"/>
      <c r="W74" s="176"/>
      <c r="X74" s="175"/>
    </row>
    <row r="75" spans="1:24" ht="16.5" customHeight="1" x14ac:dyDescent="0.15">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x14ac:dyDescent="0.15">
      <c r="A76" s="162"/>
      <c r="B76" s="163"/>
      <c r="C76" s="164"/>
      <c r="D76" s="164" t="s">
        <v>3470</v>
      </c>
      <c r="E76" s="164"/>
      <c r="F76" s="433"/>
      <c r="G76" s="632"/>
      <c r="H76" s="686"/>
      <c r="I76" s="166"/>
      <c r="J76" s="167"/>
      <c r="K76" s="629"/>
      <c r="L76" s="595"/>
      <c r="M76" s="594"/>
      <c r="N76" s="171" t="s">
        <v>3472</v>
      </c>
      <c r="O76" s="172"/>
      <c r="P76" s="173"/>
      <c r="Q76" s="174"/>
      <c r="R76" s="174"/>
      <c r="S76" s="174"/>
      <c r="T76" s="174"/>
      <c r="U76" s="175"/>
      <c r="V76" s="173"/>
      <c r="W76" s="176"/>
      <c r="X76" s="175"/>
    </row>
    <row r="77" spans="1:24" ht="16.5" customHeight="1" x14ac:dyDescent="0.15">
      <c r="A77" s="148">
        <v>3</v>
      </c>
      <c r="B77" s="149" t="s">
        <v>3393</v>
      </c>
      <c r="C77" s="150" t="s">
        <v>3385</v>
      </c>
      <c r="D77" s="150" t="s">
        <v>77</v>
      </c>
      <c r="E77" s="150">
        <v>14</v>
      </c>
      <c r="F77" s="1166" t="s">
        <v>3394</v>
      </c>
      <c r="G77" s="633"/>
      <c r="H77" s="685">
        <v>45103</v>
      </c>
      <c r="I77" s="177"/>
      <c r="J77" s="178"/>
      <c r="K77" s="182"/>
      <c r="L77" s="591">
        <v>10000</v>
      </c>
      <c r="M77" s="592">
        <v>10000</v>
      </c>
      <c r="N77" s="183">
        <v>-10000</v>
      </c>
      <c r="O77" s="157"/>
      <c r="P77" s="158"/>
      <c r="Q77" s="159"/>
      <c r="R77" s="159"/>
      <c r="S77" s="159"/>
      <c r="T77" s="1275"/>
      <c r="U77" s="160"/>
      <c r="V77" s="158"/>
      <c r="W77" s="161"/>
      <c r="X77" s="160"/>
    </row>
    <row r="78" spans="1:24" ht="16.5" customHeight="1" x14ac:dyDescent="0.15">
      <c r="A78" s="162"/>
      <c r="B78" s="163"/>
      <c r="C78" s="164"/>
      <c r="D78" s="164"/>
      <c r="E78" s="164"/>
      <c r="F78" s="431" t="s">
        <v>3395</v>
      </c>
      <c r="G78" s="632"/>
      <c r="H78" s="686"/>
      <c r="I78" s="166"/>
      <c r="J78" s="223"/>
      <c r="K78" s="180"/>
      <c r="L78" s="593"/>
      <c r="M78" s="594"/>
      <c r="N78" s="171" t="s">
        <v>3577</v>
      </c>
      <c r="O78" s="172"/>
      <c r="P78" s="173"/>
      <c r="Q78" s="174"/>
      <c r="R78" s="174"/>
      <c r="S78" s="174"/>
      <c r="T78" s="174"/>
      <c r="U78" s="175"/>
      <c r="V78" s="173"/>
      <c r="W78" s="176"/>
      <c r="X78" s="175"/>
    </row>
    <row r="79" spans="1:24" ht="16.5" customHeight="1" x14ac:dyDescent="0.15">
      <c r="A79" s="1131">
        <v>3</v>
      </c>
      <c r="B79" s="1132">
        <v>26</v>
      </c>
      <c r="C79" s="1133" t="s">
        <v>3389</v>
      </c>
      <c r="D79" s="1133" t="s">
        <v>729</v>
      </c>
      <c r="E79" s="1133"/>
      <c r="F79" s="1134"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x14ac:dyDescent="0.15">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x14ac:dyDescent="0.15">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x14ac:dyDescent="0.15">
      <c r="A82" s="162"/>
      <c r="B82" s="163"/>
      <c r="C82" s="213"/>
      <c r="D82" s="213"/>
      <c r="E82" s="213"/>
      <c r="F82" s="455"/>
      <c r="G82" s="634"/>
      <c r="H82" s="687"/>
      <c r="I82" s="991"/>
      <c r="J82" s="227"/>
      <c r="K82" s="222"/>
      <c r="L82" s="593"/>
      <c r="M82" s="596"/>
      <c r="N82" s="171" t="s">
        <v>3577</v>
      </c>
      <c r="O82" s="172"/>
      <c r="P82" s="173"/>
      <c r="Q82" s="174"/>
      <c r="R82" s="174"/>
      <c r="S82" s="174"/>
      <c r="T82" s="174"/>
      <c r="U82" s="175"/>
      <c r="V82" s="173"/>
      <c r="W82" s="176"/>
      <c r="X82" s="175"/>
    </row>
    <row r="83" spans="1:24" ht="16.5" customHeight="1" x14ac:dyDescent="0.15">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x14ac:dyDescent="0.15">
      <c r="A84" s="192"/>
      <c r="B84" s="212"/>
      <c r="C84" s="164"/>
      <c r="D84" s="164"/>
      <c r="E84" s="164"/>
      <c r="F84" s="433"/>
      <c r="G84" s="632"/>
      <c r="H84" s="686"/>
      <c r="I84" s="995"/>
      <c r="J84" s="167"/>
      <c r="K84" s="168"/>
      <c r="L84" s="597"/>
      <c r="M84" s="598"/>
      <c r="N84" s="296" t="s">
        <v>3577</v>
      </c>
      <c r="O84" s="191"/>
      <c r="P84" s="196"/>
      <c r="Q84" s="194"/>
      <c r="R84" s="194"/>
      <c r="S84" s="194"/>
      <c r="T84" s="194"/>
      <c r="U84" s="195"/>
      <c r="V84" s="196"/>
      <c r="W84" s="197"/>
      <c r="X84" s="195"/>
    </row>
    <row r="85" spans="1:24" ht="16.5" customHeight="1" x14ac:dyDescent="0.15">
      <c r="A85" s="997">
        <v>4</v>
      </c>
      <c r="B85" s="996" t="s">
        <v>3402</v>
      </c>
      <c r="C85" s="213" t="s">
        <v>3389</v>
      </c>
      <c r="D85" s="213" t="s">
        <v>77</v>
      </c>
      <c r="E85" s="213">
        <v>13</v>
      </c>
      <c r="F85" s="431" t="s">
        <v>3461</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x14ac:dyDescent="0.15">
      <c r="A86" s="162"/>
      <c r="B86" s="163"/>
      <c r="C86" s="164"/>
      <c r="D86" s="164"/>
      <c r="E86" s="164"/>
      <c r="F86" s="432" t="s">
        <v>3403</v>
      </c>
      <c r="G86" s="632"/>
      <c r="H86" s="686">
        <v>45044</v>
      </c>
      <c r="I86" s="166"/>
      <c r="J86" s="167"/>
      <c r="K86" s="168"/>
      <c r="L86" s="593"/>
      <c r="M86" s="594"/>
      <c r="N86" s="171" t="s">
        <v>3577</v>
      </c>
      <c r="O86" s="172"/>
      <c r="P86" s="173"/>
      <c r="Q86" s="174"/>
      <c r="R86" s="174"/>
      <c r="S86" s="174"/>
      <c r="T86" s="174"/>
      <c r="U86" s="175"/>
      <c r="V86" s="173"/>
      <c r="W86" s="176"/>
      <c r="X86" s="175"/>
    </row>
    <row r="87" spans="1:24" ht="16.5" customHeight="1" x14ac:dyDescent="0.15">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x14ac:dyDescent="0.15">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x14ac:dyDescent="0.15">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x14ac:dyDescent="0.15">
      <c r="A90" s="162"/>
      <c r="B90" s="163"/>
      <c r="C90" s="164"/>
      <c r="D90" s="164"/>
      <c r="E90" s="164"/>
      <c r="F90" s="433"/>
      <c r="G90" s="632"/>
      <c r="H90" s="686">
        <v>45129</v>
      </c>
      <c r="I90" s="166"/>
      <c r="J90" s="167"/>
      <c r="K90" s="168"/>
      <c r="L90" s="593"/>
      <c r="M90" s="594"/>
      <c r="N90" s="171" t="s">
        <v>3577</v>
      </c>
      <c r="O90" s="218"/>
      <c r="P90" s="169"/>
      <c r="Q90" s="174"/>
      <c r="R90" s="174"/>
      <c r="S90" s="170"/>
      <c r="T90" s="174"/>
      <c r="U90" s="175"/>
      <c r="V90" s="173">
        <v>23200</v>
      </c>
      <c r="W90" s="176"/>
      <c r="X90" s="175"/>
    </row>
    <row r="91" spans="1:24" ht="16.5" customHeight="1" x14ac:dyDescent="0.15">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x14ac:dyDescent="0.15">
      <c r="A92" s="162"/>
      <c r="B92" s="163"/>
      <c r="C92" s="164"/>
      <c r="D92" s="164"/>
      <c r="E92" s="164"/>
      <c r="F92" s="432"/>
      <c r="G92" s="632"/>
      <c r="H92" s="686">
        <v>45133</v>
      </c>
      <c r="I92" s="166"/>
      <c r="J92" s="167"/>
      <c r="K92" s="168"/>
      <c r="L92" s="593"/>
      <c r="M92" s="594"/>
      <c r="N92" s="171" t="s">
        <v>3577</v>
      </c>
      <c r="O92" s="172"/>
      <c r="P92" s="173"/>
      <c r="Q92" s="174"/>
      <c r="R92" s="174"/>
      <c r="S92" s="174"/>
      <c r="T92" s="174"/>
      <c r="U92" s="175"/>
      <c r="V92" s="173">
        <v>10800</v>
      </c>
      <c r="W92" s="176"/>
      <c r="X92" s="175"/>
    </row>
    <row r="93" spans="1:24" ht="16.5" customHeight="1" x14ac:dyDescent="0.15">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x14ac:dyDescent="0.15">
      <c r="A94" s="162"/>
      <c r="B94" s="163"/>
      <c r="C94" s="213"/>
      <c r="D94" s="213"/>
      <c r="E94" s="213"/>
      <c r="F94" s="952"/>
      <c r="G94" s="634"/>
      <c r="H94" s="687"/>
      <c r="I94" s="221"/>
      <c r="J94" s="227"/>
      <c r="K94" s="222"/>
      <c r="L94" s="597"/>
      <c r="M94" s="594"/>
      <c r="N94" s="171" t="s">
        <v>3580</v>
      </c>
      <c r="O94" s="172"/>
      <c r="P94" s="173"/>
      <c r="Q94" s="174"/>
      <c r="R94" s="174"/>
      <c r="S94" s="174"/>
      <c r="T94" s="174"/>
      <c r="U94" s="175"/>
      <c r="V94" s="173"/>
      <c r="W94" s="176"/>
      <c r="X94" s="175"/>
    </row>
    <row r="95" spans="1:24" ht="16.5" customHeight="1" x14ac:dyDescent="0.15">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x14ac:dyDescent="0.15">
      <c r="A96" s="192"/>
      <c r="B96" s="212"/>
      <c r="C96" s="213"/>
      <c r="D96" s="213"/>
      <c r="E96" s="213"/>
      <c r="F96" s="431" t="s">
        <v>3412</v>
      </c>
      <c r="G96" s="634"/>
      <c r="H96" s="687"/>
      <c r="I96" s="221"/>
      <c r="J96" s="227"/>
      <c r="K96" s="222"/>
      <c r="L96" s="597"/>
      <c r="M96" s="598"/>
      <c r="N96" s="296" t="s">
        <v>3580</v>
      </c>
      <c r="O96" s="191"/>
      <c r="P96" s="196"/>
      <c r="Q96" s="194"/>
      <c r="R96" s="194"/>
      <c r="S96" s="194"/>
      <c r="T96" s="194"/>
      <c r="U96" s="195"/>
      <c r="V96" s="196"/>
      <c r="W96" s="197"/>
      <c r="X96" s="195"/>
    </row>
    <row r="97" spans="1:24" ht="16.5" customHeight="1" x14ac:dyDescent="0.15">
      <c r="A97" s="1135"/>
      <c r="B97" s="1136"/>
      <c r="C97" s="1043"/>
      <c r="D97" s="1043"/>
      <c r="E97" s="1043"/>
      <c r="F97" s="1146" t="s">
        <v>3413</v>
      </c>
      <c r="G97" s="1137"/>
      <c r="H97" s="1138"/>
      <c r="I97" s="1039"/>
      <c r="J97" s="1139"/>
      <c r="K97" s="1140"/>
      <c r="L97" s="1141"/>
      <c r="M97" s="1029"/>
      <c r="N97" s="1142"/>
      <c r="O97" s="1031"/>
      <c r="P97" s="1143"/>
      <c r="Q97" s="1027"/>
      <c r="R97" s="1027"/>
      <c r="S97" s="1027"/>
      <c r="T97" s="1027"/>
      <c r="U97" s="1144"/>
      <c r="V97" s="1143"/>
      <c r="W97" s="1021"/>
      <c r="X97" s="1144"/>
    </row>
    <row r="98" spans="1:24" ht="16.5" customHeight="1" x14ac:dyDescent="0.15">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x14ac:dyDescent="0.15">
      <c r="A99" s="1135"/>
      <c r="B99" s="1136"/>
      <c r="C99" s="1043"/>
      <c r="D99" s="1043"/>
      <c r="E99" s="1145"/>
      <c r="F99" s="1146"/>
      <c r="G99" s="1137"/>
      <c r="H99" s="1138"/>
      <c r="I99" s="1039"/>
      <c r="J99" s="1139"/>
      <c r="K99" s="1147"/>
      <c r="L99" s="1141"/>
      <c r="M99" s="1029"/>
      <c r="N99" s="1231" t="s">
        <v>3580</v>
      </c>
      <c r="O99" s="1031"/>
      <c r="P99" s="1143"/>
      <c r="Q99" s="1027"/>
      <c r="R99" s="1027"/>
      <c r="S99" s="1027"/>
      <c r="T99" s="1027"/>
      <c r="U99" s="1144"/>
      <c r="V99" s="1143"/>
      <c r="W99" s="1021"/>
      <c r="X99" s="1144"/>
    </row>
    <row r="100" spans="1:24" ht="16.5" customHeight="1" x14ac:dyDescent="0.15">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x14ac:dyDescent="0.15">
      <c r="A101" s="162"/>
      <c r="B101" s="163"/>
      <c r="C101" s="213"/>
      <c r="D101" s="213"/>
      <c r="E101" s="213"/>
      <c r="F101" s="431" t="s">
        <v>3422</v>
      </c>
      <c r="G101" s="632"/>
      <c r="H101" s="686">
        <v>45309</v>
      </c>
      <c r="I101" s="166"/>
      <c r="J101" s="167"/>
      <c r="K101" s="168"/>
      <c r="L101" s="593"/>
      <c r="M101" s="594"/>
      <c r="N101" s="171" t="s">
        <v>3674</v>
      </c>
      <c r="O101" s="172"/>
      <c r="P101" s="173"/>
      <c r="Q101" s="174"/>
      <c r="R101" s="174"/>
      <c r="S101" s="174"/>
      <c r="T101" s="174"/>
      <c r="U101" s="175"/>
      <c r="V101" s="173"/>
      <c r="W101" s="176"/>
      <c r="X101" s="175"/>
    </row>
    <row r="102" spans="1:24" ht="16.5" customHeight="1" x14ac:dyDescent="0.15">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x14ac:dyDescent="0.15">
      <c r="A103" s="192"/>
      <c r="B103" s="212"/>
      <c r="C103" s="213"/>
      <c r="D103" s="213"/>
      <c r="E103" s="213"/>
      <c r="F103" s="439"/>
      <c r="G103" s="634"/>
      <c r="H103" s="687">
        <v>45315</v>
      </c>
      <c r="I103" s="166"/>
      <c r="J103" s="167"/>
      <c r="K103" s="180"/>
      <c r="L103" s="597"/>
      <c r="M103" s="598"/>
      <c r="N103" s="171" t="s">
        <v>3674</v>
      </c>
      <c r="O103" s="191"/>
      <c r="P103" s="196"/>
      <c r="Q103" s="194"/>
      <c r="R103" s="194"/>
      <c r="S103" s="194"/>
      <c r="T103" s="194"/>
      <c r="U103" s="195"/>
      <c r="V103" s="196"/>
      <c r="W103" s="197"/>
      <c r="X103" s="195"/>
    </row>
    <row r="104" spans="1:24" ht="16.5" customHeight="1" x14ac:dyDescent="0.15">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x14ac:dyDescent="0.15">
      <c r="A105" s="162"/>
      <c r="B105" s="163"/>
      <c r="C105" s="164"/>
      <c r="D105" s="164"/>
      <c r="E105" s="164"/>
      <c r="F105" s="433"/>
      <c r="G105" s="632"/>
      <c r="H105" s="686"/>
      <c r="I105" s="166"/>
      <c r="J105" s="167"/>
      <c r="K105" s="168"/>
      <c r="L105" s="593"/>
      <c r="M105" s="594"/>
      <c r="N105" s="171" t="s">
        <v>3590</v>
      </c>
      <c r="O105" s="172"/>
      <c r="P105" s="173"/>
      <c r="Q105" s="174"/>
      <c r="R105" s="174"/>
      <c r="S105" s="174"/>
      <c r="T105" s="174"/>
      <c r="U105" s="175"/>
      <c r="V105" s="173"/>
      <c r="W105" s="176"/>
      <c r="X105" s="175"/>
    </row>
    <row r="106" spans="1:24" ht="16.5" customHeight="1" x14ac:dyDescent="0.15">
      <c r="A106" s="148">
        <v>9</v>
      </c>
      <c r="B106" s="149" t="s">
        <v>3563</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x14ac:dyDescent="0.15">
      <c r="A107" s="192"/>
      <c r="B107" s="212"/>
      <c r="C107" s="164"/>
      <c r="D107" s="164"/>
      <c r="E107" s="164"/>
      <c r="F107" s="432" t="s">
        <v>3417</v>
      </c>
      <c r="G107" s="634"/>
      <c r="H107" s="687">
        <v>45309</v>
      </c>
      <c r="I107" s="166"/>
      <c r="J107" s="167"/>
      <c r="K107" s="222"/>
      <c r="L107" s="597"/>
      <c r="M107" s="598"/>
      <c r="N107" s="171" t="s">
        <v>3674</v>
      </c>
      <c r="O107" s="191"/>
      <c r="P107" s="196"/>
      <c r="Q107" s="194"/>
      <c r="R107" s="194"/>
      <c r="S107" s="194"/>
      <c r="T107" s="194"/>
      <c r="U107" s="195"/>
      <c r="V107" s="196"/>
      <c r="W107" s="197"/>
      <c r="X107" s="195"/>
    </row>
    <row r="108" spans="1:24" ht="16.5" customHeight="1" x14ac:dyDescent="0.15">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x14ac:dyDescent="0.15">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x14ac:dyDescent="0.15">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x14ac:dyDescent="0.15">
      <c r="A111" s="162"/>
      <c r="B111" s="163"/>
      <c r="C111" s="164"/>
      <c r="D111" s="164" t="s">
        <v>3426</v>
      </c>
      <c r="E111" s="164"/>
      <c r="F111" s="432"/>
      <c r="G111" s="632"/>
      <c r="H111" s="686"/>
      <c r="I111" s="166"/>
      <c r="J111" s="167"/>
      <c r="K111" s="224"/>
      <c r="L111" s="593"/>
      <c r="M111" s="594"/>
      <c r="N111" s="171" t="s">
        <v>3590</v>
      </c>
      <c r="O111" s="172"/>
      <c r="P111" s="173"/>
      <c r="Q111" s="174"/>
      <c r="R111" s="174"/>
      <c r="S111" s="174"/>
      <c r="T111" s="174"/>
      <c r="U111" s="175"/>
      <c r="V111" s="173"/>
      <c r="W111" s="176"/>
      <c r="X111" s="175"/>
    </row>
    <row r="112" spans="1:24" ht="16.5" customHeight="1" x14ac:dyDescent="0.15">
      <c r="A112" s="998">
        <v>11</v>
      </c>
      <c r="B112" s="999" t="s">
        <v>3261</v>
      </c>
      <c r="C112" s="150" t="s">
        <v>3389</v>
      </c>
      <c r="D112" s="150" t="s">
        <v>142</v>
      </c>
      <c r="E112" s="150">
        <v>72</v>
      </c>
      <c r="F112" s="1167"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x14ac:dyDescent="0.15">
      <c r="A113" s="162"/>
      <c r="B113" s="163"/>
      <c r="C113" s="164"/>
      <c r="D113" s="164"/>
      <c r="E113" s="164"/>
      <c r="F113" s="1168"/>
      <c r="G113" s="632"/>
      <c r="H113" s="686"/>
      <c r="I113" s="166"/>
      <c r="J113" s="167"/>
      <c r="K113" s="168"/>
      <c r="L113" s="593"/>
      <c r="M113" s="594"/>
      <c r="N113" s="171" t="s">
        <v>3590</v>
      </c>
      <c r="O113" s="172"/>
      <c r="P113" s="173"/>
      <c r="Q113" s="174"/>
      <c r="R113" s="174"/>
      <c r="S113" s="174"/>
      <c r="T113" s="174"/>
      <c r="U113" s="175"/>
      <c r="V113" s="173"/>
      <c r="W113" s="176"/>
      <c r="X113" s="175"/>
    </row>
    <row r="114" spans="1:24" ht="16.5" customHeight="1" x14ac:dyDescent="0.15">
      <c r="A114" s="148">
        <v>10</v>
      </c>
      <c r="B114" s="149" t="s">
        <v>3405</v>
      </c>
      <c r="C114" s="150" t="s">
        <v>3428</v>
      </c>
      <c r="D114" s="150" t="s">
        <v>77</v>
      </c>
      <c r="E114" s="150">
        <v>22</v>
      </c>
      <c r="F114" s="434" t="s">
        <v>3429</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x14ac:dyDescent="0.15">
      <c r="A115" s="162"/>
      <c r="B115" s="163"/>
      <c r="C115" s="164"/>
      <c r="D115" s="164"/>
      <c r="E115" s="164"/>
      <c r="F115" s="432" t="s">
        <v>3430</v>
      </c>
      <c r="G115" s="632"/>
      <c r="H115" s="686">
        <v>45309</v>
      </c>
      <c r="I115" s="166"/>
      <c r="J115" s="167"/>
      <c r="K115" s="168"/>
      <c r="L115" s="593"/>
      <c r="M115" s="594"/>
      <c r="N115" s="171" t="s">
        <v>3674</v>
      </c>
      <c r="O115" s="172"/>
      <c r="P115" s="173"/>
      <c r="Q115" s="174"/>
      <c r="R115" s="174"/>
      <c r="S115" s="174"/>
      <c r="T115" s="174"/>
      <c r="U115" s="175"/>
      <c r="V115" s="173"/>
      <c r="W115" s="176"/>
      <c r="X115" s="175"/>
    </row>
    <row r="116" spans="1:24" ht="16.5" customHeight="1" x14ac:dyDescent="0.15">
      <c r="A116" s="148">
        <v>10</v>
      </c>
      <c r="B116" s="149" t="s">
        <v>3384</v>
      </c>
      <c r="C116" s="150" t="s">
        <v>3431</v>
      </c>
      <c r="D116" s="150" t="s">
        <v>142</v>
      </c>
      <c r="E116" s="150">
        <v>38</v>
      </c>
      <c r="F116" s="454" t="s">
        <v>3432</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x14ac:dyDescent="0.15">
      <c r="A117" s="1003"/>
      <c r="B117" s="163"/>
      <c r="C117" s="164"/>
      <c r="D117" s="164"/>
      <c r="E117" s="164"/>
      <c r="F117" s="461"/>
      <c r="G117" s="632"/>
      <c r="H117" s="686"/>
      <c r="I117" s="463"/>
      <c r="J117" s="464"/>
      <c r="K117" s="465"/>
      <c r="L117" s="593"/>
      <c r="M117" s="594"/>
      <c r="N117" s="1279" t="s">
        <v>3674</v>
      </c>
      <c r="O117" s="172"/>
      <c r="P117" s="173"/>
      <c r="Q117" s="174"/>
      <c r="R117" s="174"/>
      <c r="S117" s="174"/>
      <c r="T117" s="174"/>
      <c r="U117" s="175"/>
      <c r="V117" s="173"/>
      <c r="W117" s="176"/>
      <c r="X117" s="175"/>
    </row>
    <row r="118" spans="1:24" ht="16.5" customHeight="1" x14ac:dyDescent="0.15">
      <c r="A118" s="192">
        <v>10</v>
      </c>
      <c r="B118" s="212" t="s">
        <v>3433</v>
      </c>
      <c r="C118" s="213" t="s">
        <v>3585</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x14ac:dyDescent="0.15">
      <c r="A119" s="192"/>
      <c r="B119" s="212"/>
      <c r="C119" s="213"/>
      <c r="D119" s="213"/>
      <c r="E119" s="213"/>
      <c r="F119" s="431"/>
      <c r="G119" s="634"/>
      <c r="H119" s="687"/>
      <c r="I119" s="166"/>
      <c r="J119" s="167"/>
      <c r="K119" s="222"/>
      <c r="L119" s="597"/>
      <c r="M119" s="598"/>
      <c r="N119" s="171" t="s">
        <v>3674</v>
      </c>
      <c r="O119" s="191"/>
      <c r="P119" s="196"/>
      <c r="Q119" s="194"/>
      <c r="R119" s="194"/>
      <c r="S119" s="194"/>
      <c r="T119" s="194"/>
      <c r="U119" s="195"/>
      <c r="V119" s="196"/>
      <c r="W119" s="197"/>
      <c r="X119" s="195"/>
    </row>
    <row r="120" spans="1:24" ht="16.5" customHeight="1" x14ac:dyDescent="0.15">
      <c r="A120" s="1148">
        <v>11</v>
      </c>
      <c r="B120" s="1149" t="s">
        <v>3247</v>
      </c>
      <c r="C120" s="1150" t="s">
        <v>3462</v>
      </c>
      <c r="D120" s="1150" t="s">
        <v>1536</v>
      </c>
      <c r="E120" s="1150">
        <v>23</v>
      </c>
      <c r="F120" s="1163" t="s">
        <v>3463</v>
      </c>
      <c r="G120" s="1151"/>
      <c r="H120" s="1152">
        <v>45244</v>
      </c>
      <c r="I120" s="1038"/>
      <c r="J120" s="1153"/>
      <c r="K120" s="1154"/>
      <c r="L120" s="1155">
        <v>30000</v>
      </c>
      <c r="M120" s="1028">
        <v>30000</v>
      </c>
      <c r="N120" s="1156">
        <v>-30000</v>
      </c>
      <c r="O120" s="1157"/>
      <c r="P120" s="1158"/>
      <c r="Q120" s="1026"/>
      <c r="R120" s="1026"/>
      <c r="S120" s="1026"/>
      <c r="T120" s="1026">
        <v>76800</v>
      </c>
      <c r="U120" s="1159"/>
      <c r="V120" s="1158">
        <v>106800</v>
      </c>
      <c r="W120" s="1020"/>
      <c r="X120" s="1159"/>
    </row>
    <row r="121" spans="1:24" ht="16.5" customHeight="1" x14ac:dyDescent="0.15">
      <c r="A121" s="1135"/>
      <c r="B121" s="1136"/>
      <c r="C121" s="1145"/>
      <c r="D121" s="1145"/>
      <c r="E121" s="1145"/>
      <c r="F121" s="1160"/>
      <c r="G121" s="1161"/>
      <c r="H121" s="1138"/>
      <c r="I121" s="1039"/>
      <c r="J121" s="1139"/>
      <c r="K121" s="1140"/>
      <c r="L121" s="593"/>
      <c r="M121" s="1029"/>
      <c r="N121" s="1231" t="s">
        <v>3590</v>
      </c>
      <c r="O121" s="1162"/>
      <c r="P121" s="1143"/>
      <c r="Q121" s="1027"/>
      <c r="R121" s="1027"/>
      <c r="S121" s="1027"/>
      <c r="T121" s="1027"/>
      <c r="U121" s="1144"/>
      <c r="V121" s="1143"/>
      <c r="W121" s="1021"/>
      <c r="X121" s="1144"/>
    </row>
    <row r="122" spans="1:24" ht="16.5" customHeight="1" x14ac:dyDescent="0.15">
      <c r="A122" s="148">
        <v>11</v>
      </c>
      <c r="B122" s="149" t="s">
        <v>3393</v>
      </c>
      <c r="C122" s="150" t="s">
        <v>3389</v>
      </c>
      <c r="D122" s="150" t="s">
        <v>409</v>
      </c>
      <c r="E122" s="150">
        <v>73</v>
      </c>
      <c r="F122" s="454" t="s">
        <v>3435</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x14ac:dyDescent="0.15">
      <c r="A123" s="162"/>
      <c r="B123" s="163"/>
      <c r="C123" s="164"/>
      <c r="D123" s="164"/>
      <c r="E123" s="164"/>
      <c r="F123" s="461">
        <v>10000</v>
      </c>
      <c r="G123" s="632"/>
      <c r="H123" s="686"/>
      <c r="I123" s="166"/>
      <c r="J123" s="167"/>
      <c r="K123" s="168"/>
      <c r="L123" s="593"/>
      <c r="M123" s="594"/>
      <c r="N123" s="171" t="s">
        <v>3590</v>
      </c>
      <c r="O123" s="172"/>
      <c r="P123" s="173"/>
      <c r="Q123" s="174"/>
      <c r="R123" s="174"/>
      <c r="S123" s="174"/>
      <c r="T123" s="174"/>
      <c r="U123" s="175"/>
      <c r="V123" s="173"/>
      <c r="W123" s="176"/>
      <c r="X123" s="175"/>
    </row>
    <row r="124" spans="1:24" ht="16.5" customHeight="1" x14ac:dyDescent="0.15">
      <c r="A124" s="148">
        <v>11</v>
      </c>
      <c r="B124" s="149">
        <v>19</v>
      </c>
      <c r="C124" s="150" t="s">
        <v>3410</v>
      </c>
      <c r="D124" s="150" t="s">
        <v>729</v>
      </c>
      <c r="E124" s="150"/>
      <c r="F124" s="573" t="s">
        <v>3436</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x14ac:dyDescent="0.15">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x14ac:dyDescent="0.15">
      <c r="A126" s="148">
        <v>11</v>
      </c>
      <c r="B126" s="149" t="s">
        <v>3437</v>
      </c>
      <c r="C126" s="150" t="s">
        <v>3410</v>
      </c>
      <c r="D126" s="150" t="s">
        <v>77</v>
      </c>
      <c r="E126" s="150">
        <v>24</v>
      </c>
      <c r="F126" s="434" t="s">
        <v>3438</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x14ac:dyDescent="0.15">
      <c r="A127" s="162"/>
      <c r="B127" s="163"/>
      <c r="C127" s="164"/>
      <c r="D127" s="164"/>
      <c r="E127" s="164"/>
      <c r="F127" s="432" t="s">
        <v>3439</v>
      </c>
      <c r="G127" s="632"/>
      <c r="H127" s="686">
        <v>45315</v>
      </c>
      <c r="I127" s="166"/>
      <c r="J127" s="167"/>
      <c r="K127" s="168"/>
      <c r="L127" s="593"/>
      <c r="M127" s="594"/>
      <c r="N127" s="171" t="s">
        <v>3674</v>
      </c>
      <c r="O127" s="172"/>
      <c r="P127" s="173"/>
      <c r="Q127" s="174"/>
      <c r="R127" s="174"/>
      <c r="S127" s="174"/>
      <c r="T127" s="174"/>
      <c r="U127" s="175"/>
      <c r="V127" s="173"/>
      <c r="W127" s="176"/>
      <c r="X127" s="175"/>
    </row>
    <row r="128" spans="1:24" ht="16.5" customHeight="1" x14ac:dyDescent="0.15">
      <c r="A128" s="148">
        <v>12</v>
      </c>
      <c r="B128" s="149" t="s">
        <v>3440</v>
      </c>
      <c r="C128" s="150" t="s">
        <v>3420</v>
      </c>
      <c r="D128" s="150" t="s">
        <v>142</v>
      </c>
      <c r="E128" s="150">
        <v>40</v>
      </c>
      <c r="F128" s="454" t="s">
        <v>3441</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x14ac:dyDescent="0.15">
      <c r="A129" s="162"/>
      <c r="B129" s="163"/>
      <c r="C129" s="164"/>
      <c r="D129" s="164"/>
      <c r="E129" s="164"/>
      <c r="F129" s="456"/>
      <c r="G129" s="632"/>
      <c r="H129" s="691"/>
      <c r="I129" s="166"/>
      <c r="J129" s="167"/>
      <c r="K129" s="168"/>
      <c r="L129" s="593"/>
      <c r="M129" s="594"/>
      <c r="N129" s="171" t="s">
        <v>3590</v>
      </c>
      <c r="O129" s="172"/>
      <c r="P129" s="173"/>
      <c r="Q129" s="174"/>
      <c r="R129" s="174"/>
      <c r="S129" s="174"/>
      <c r="T129" s="174"/>
      <c r="U129" s="175"/>
      <c r="V129" s="173"/>
      <c r="W129" s="176"/>
      <c r="X129" s="175"/>
    </row>
    <row r="130" spans="1:24" ht="16.5" customHeight="1" x14ac:dyDescent="0.15">
      <c r="A130" s="148">
        <v>12</v>
      </c>
      <c r="B130" s="149" t="s">
        <v>3257</v>
      </c>
      <c r="C130" s="150" t="s">
        <v>3389</v>
      </c>
      <c r="D130" s="150" t="s">
        <v>142</v>
      </c>
      <c r="E130" s="150">
        <v>71</v>
      </c>
      <c r="F130" s="454" t="s">
        <v>3592</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x14ac:dyDescent="0.15">
      <c r="A131" s="162"/>
      <c r="B131" s="163"/>
      <c r="C131" s="164"/>
      <c r="D131" s="164"/>
      <c r="E131" s="164"/>
      <c r="F131" s="461">
        <v>10000</v>
      </c>
      <c r="G131" s="632"/>
      <c r="H131" s="686"/>
      <c r="I131" s="166"/>
      <c r="J131" s="167"/>
      <c r="K131" s="168"/>
      <c r="L131" s="593"/>
      <c r="M131" s="594"/>
      <c r="N131" s="171" t="s">
        <v>3674</v>
      </c>
      <c r="O131" s="172"/>
      <c r="P131" s="173"/>
      <c r="Q131" s="174"/>
      <c r="R131" s="174"/>
      <c r="S131" s="174"/>
      <c r="T131" s="174"/>
      <c r="U131" s="175"/>
      <c r="V131" s="173"/>
      <c r="W131" s="176"/>
      <c r="X131" s="175"/>
    </row>
    <row r="132" spans="1:24" ht="16.5" customHeight="1" x14ac:dyDescent="0.15">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x14ac:dyDescent="0.15">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x14ac:dyDescent="0.15">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x14ac:dyDescent="0.15">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x14ac:dyDescent="0.15">
      <c r="A136" s="192">
        <v>12</v>
      </c>
      <c r="B136" s="212" t="s">
        <v>3586</v>
      </c>
      <c r="C136" s="150" t="s">
        <v>3389</v>
      </c>
      <c r="D136" s="150" t="s">
        <v>321</v>
      </c>
      <c r="E136" s="213">
        <v>52</v>
      </c>
      <c r="F136" s="1164"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x14ac:dyDescent="0.15">
      <c r="A137" s="192"/>
      <c r="B137" s="212"/>
      <c r="C137" s="213"/>
      <c r="D137" s="213"/>
      <c r="E137" s="213"/>
      <c r="F137" s="439"/>
      <c r="G137" s="634"/>
      <c r="H137" s="687"/>
      <c r="I137" s="221"/>
      <c r="J137" s="227"/>
      <c r="K137" s="222"/>
      <c r="L137" s="597"/>
      <c r="M137" s="598"/>
      <c r="N137" s="296" t="s">
        <v>3590</v>
      </c>
      <c r="O137" s="191"/>
      <c r="P137" s="196"/>
      <c r="Q137" s="194"/>
      <c r="R137" s="194"/>
      <c r="S137" s="194"/>
      <c r="T137" s="194"/>
      <c r="U137" s="195"/>
      <c r="V137" s="196"/>
      <c r="W137" s="197"/>
      <c r="X137" s="195"/>
    </row>
    <row r="138" spans="1:24" ht="16.5" customHeight="1" x14ac:dyDescent="0.15">
      <c r="A138" s="1007">
        <v>6</v>
      </c>
      <c r="B138" s="1229" t="s">
        <v>3265</v>
      </c>
      <c r="C138" s="1007" t="s">
        <v>3389</v>
      </c>
      <c r="D138" s="1042" t="s">
        <v>321</v>
      </c>
      <c r="E138" s="1007">
        <v>51</v>
      </c>
      <c r="F138" s="1165" t="s">
        <v>3442</v>
      </c>
      <c r="G138" s="1032"/>
      <c r="H138" s="1152">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x14ac:dyDescent="0.15">
      <c r="A139" s="1011"/>
      <c r="B139" s="1041"/>
      <c r="C139" s="1012"/>
      <c r="D139" s="1043"/>
      <c r="E139" s="1012"/>
      <c r="F139" s="1045"/>
      <c r="G139" s="1034"/>
      <c r="H139" s="1037"/>
      <c r="I139" s="1039"/>
      <c r="J139" s="1035"/>
      <c r="K139" s="1013"/>
      <c r="L139" s="1023"/>
      <c r="M139" s="1029"/>
      <c r="N139" s="1230" t="s">
        <v>3577</v>
      </c>
      <c r="O139" s="1031"/>
      <c r="P139" s="1015"/>
      <c r="Q139" s="1025"/>
      <c r="R139" s="1027"/>
      <c r="S139" s="1015"/>
      <c r="T139" s="1027"/>
      <c r="U139" s="1015"/>
      <c r="V139" s="1018"/>
      <c r="W139" s="1021"/>
      <c r="X139" s="1019"/>
    </row>
    <row r="140" spans="1:24" ht="16.5" customHeight="1" x14ac:dyDescent="0.15">
      <c r="A140" s="192">
        <v>6</v>
      </c>
      <c r="B140" s="212" t="s">
        <v>3265</v>
      </c>
      <c r="C140" s="213" t="s">
        <v>3254</v>
      </c>
      <c r="D140" s="213" t="s">
        <v>142</v>
      </c>
      <c r="E140" s="213"/>
      <c r="F140" s="455" t="s">
        <v>3443</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x14ac:dyDescent="0.2">
      <c r="A141" s="162"/>
      <c r="B141" s="163"/>
      <c r="C141" s="164"/>
      <c r="D141" s="164"/>
      <c r="E141" s="164"/>
      <c r="F141" s="461">
        <v>30000</v>
      </c>
      <c r="G141" s="632"/>
      <c r="H141" s="686"/>
      <c r="I141" s="166"/>
      <c r="J141" s="167"/>
      <c r="K141" s="224"/>
      <c r="L141" s="593"/>
      <c r="M141" s="594"/>
      <c r="N141" s="171" t="s">
        <v>3577</v>
      </c>
      <c r="O141" s="172"/>
      <c r="P141" s="173"/>
      <c r="Q141" s="174"/>
      <c r="R141" s="174"/>
      <c r="S141" s="174"/>
      <c r="T141" s="174"/>
      <c r="U141" s="175"/>
      <c r="V141" s="173"/>
      <c r="W141" s="176"/>
      <c r="X141" s="175"/>
    </row>
    <row r="142" spans="1:24" ht="16.5" customHeight="1" thickBot="1" x14ac:dyDescent="0.2">
      <c r="A142" s="1309" t="s">
        <v>3246</v>
      </c>
      <c r="B142" s="1310"/>
      <c r="C142" s="1311" t="s">
        <v>899</v>
      </c>
      <c r="D142" s="1314" t="s">
        <v>900</v>
      </c>
      <c r="E142" s="810"/>
      <c r="F142" s="1317" t="s">
        <v>901</v>
      </c>
      <c r="G142" s="1320" t="s">
        <v>1923</v>
      </c>
      <c r="H142" s="1323" t="s">
        <v>903</v>
      </c>
      <c r="I142" s="580"/>
      <c r="J142" s="581"/>
      <c r="K142" s="1326" t="s">
        <v>904</v>
      </c>
      <c r="L142" s="1329" t="s">
        <v>3111</v>
      </c>
      <c r="M142" s="588" t="s">
        <v>906</v>
      </c>
      <c r="N142" s="134">
        <f>M144+N144</f>
        <v>0</v>
      </c>
      <c r="O142" s="1331" t="s">
        <v>907</v>
      </c>
      <c r="P142" s="1291" t="s">
        <v>908</v>
      </c>
      <c r="Q142" s="1293" t="s">
        <v>909</v>
      </c>
      <c r="R142" s="1295" t="s">
        <v>910</v>
      </c>
      <c r="S142" s="136" t="s">
        <v>910</v>
      </c>
      <c r="T142" s="1295" t="s">
        <v>911</v>
      </c>
      <c r="U142" s="1297" t="s">
        <v>912</v>
      </c>
      <c r="V142" s="1299" t="s">
        <v>913</v>
      </c>
      <c r="W142" s="1301" t="s">
        <v>914</v>
      </c>
      <c r="X142" s="1303" t="s">
        <v>915</v>
      </c>
    </row>
    <row r="143" spans="1:24" ht="16.5" customHeight="1" x14ac:dyDescent="0.15">
      <c r="A143" s="1305" t="s">
        <v>916</v>
      </c>
      <c r="B143" s="1307" t="s">
        <v>917</v>
      </c>
      <c r="C143" s="1312"/>
      <c r="D143" s="1315"/>
      <c r="E143" s="811" t="s">
        <v>2577</v>
      </c>
      <c r="F143" s="1318"/>
      <c r="G143" s="1321"/>
      <c r="H143" s="1324"/>
      <c r="I143" s="582" t="s">
        <v>918</v>
      </c>
      <c r="J143" s="583" t="s">
        <v>919</v>
      </c>
      <c r="K143" s="1327"/>
      <c r="L143" s="1330"/>
      <c r="M143" s="589" t="s">
        <v>920</v>
      </c>
      <c r="N143" s="141" t="s">
        <v>921</v>
      </c>
      <c r="O143" s="1332"/>
      <c r="P143" s="1292"/>
      <c r="Q143" s="1294"/>
      <c r="R143" s="1296"/>
      <c r="S143" s="140" t="s">
        <v>922</v>
      </c>
      <c r="T143" s="1296"/>
      <c r="U143" s="1298"/>
      <c r="V143" s="1300"/>
      <c r="W143" s="1302"/>
      <c r="X143" s="1304"/>
    </row>
    <row r="144" spans="1:24" ht="16.5" customHeight="1" thickBot="1" x14ac:dyDescent="0.2">
      <c r="A144" s="1306"/>
      <c r="B144" s="1308"/>
      <c r="C144" s="1313"/>
      <c r="D144" s="1316"/>
      <c r="E144" s="812"/>
      <c r="F144" s="1319"/>
      <c r="G144" s="1322"/>
      <c r="H144" s="1325"/>
      <c r="I144" s="584" t="s">
        <v>923</v>
      </c>
      <c r="J144" s="585" t="s">
        <v>924</v>
      </c>
      <c r="K144" s="1328"/>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436700</v>
      </c>
      <c r="U144" s="628">
        <f t="shared" si="2"/>
        <v>0</v>
      </c>
      <c r="V144" s="590">
        <f t="shared" si="2"/>
        <v>1054500</v>
      </c>
      <c r="W144" s="590">
        <f t="shared" si="2"/>
        <v>0</v>
      </c>
      <c r="X144" s="628">
        <f t="shared" si="2"/>
        <v>0</v>
      </c>
    </row>
    <row r="145" spans="1:24" ht="16.5" customHeight="1" x14ac:dyDescent="0.15">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x14ac:dyDescent="0.15">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x14ac:dyDescent="0.15">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x14ac:dyDescent="0.15">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x14ac:dyDescent="0.15">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x14ac:dyDescent="0.15">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x14ac:dyDescent="0.15">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x14ac:dyDescent="0.15">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x14ac:dyDescent="0.15">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x14ac:dyDescent="0.15">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x14ac:dyDescent="0.15">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x14ac:dyDescent="0.15">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x14ac:dyDescent="0.15">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x14ac:dyDescent="0.15">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x14ac:dyDescent="0.15">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x14ac:dyDescent="0.15">
      <c r="A160" s="162"/>
      <c r="B160" s="163"/>
      <c r="C160" s="164"/>
      <c r="D160" s="164"/>
      <c r="E160" s="164"/>
      <c r="F160" s="432" t="s">
        <v>3256</v>
      </c>
      <c r="G160" s="632"/>
      <c r="H160" s="686"/>
      <c r="I160" s="166"/>
      <c r="J160" s="167"/>
      <c r="K160" s="168"/>
      <c r="L160" s="593"/>
      <c r="M160" s="594"/>
      <c r="N160" s="181" t="s">
        <v>3466</v>
      </c>
      <c r="O160" s="172"/>
      <c r="P160" s="173"/>
      <c r="Q160" s="174"/>
      <c r="R160" s="174"/>
      <c r="S160" s="174"/>
      <c r="T160" s="174"/>
      <c r="U160" s="175"/>
      <c r="V160" s="173"/>
      <c r="W160" s="176"/>
      <c r="X160" s="175"/>
    </row>
    <row r="161" spans="1:24" ht="16.5" customHeight="1" x14ac:dyDescent="0.15">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x14ac:dyDescent="0.15">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x14ac:dyDescent="0.15">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x14ac:dyDescent="0.15">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x14ac:dyDescent="0.15">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x14ac:dyDescent="0.15">
      <c r="A166" s="162"/>
      <c r="B166" s="163"/>
      <c r="C166" s="164"/>
      <c r="D166" s="164"/>
      <c r="E166" s="164"/>
      <c r="F166" s="432"/>
      <c r="G166" s="632"/>
      <c r="H166" s="686"/>
      <c r="I166" s="166"/>
      <c r="J166" s="167"/>
      <c r="K166" s="168"/>
      <c r="L166" s="593"/>
      <c r="M166" s="594"/>
      <c r="N166" s="181" t="s">
        <v>3466</v>
      </c>
      <c r="O166" s="172"/>
      <c r="P166" s="173"/>
      <c r="Q166" s="174"/>
      <c r="R166" s="174"/>
      <c r="S166" s="174"/>
      <c r="T166" s="174"/>
      <c r="U166" s="175"/>
      <c r="V166" s="173"/>
      <c r="W166" s="176"/>
      <c r="X166" s="175"/>
    </row>
    <row r="167" spans="1:24" ht="16.5" customHeight="1" x14ac:dyDescent="0.15">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x14ac:dyDescent="0.15">
      <c r="A168" s="162"/>
      <c r="B168" s="163"/>
      <c r="C168" s="213"/>
      <c r="D168" s="213"/>
      <c r="E168" s="213"/>
      <c r="F168" s="952"/>
      <c r="G168" s="634"/>
      <c r="H168" s="687"/>
      <c r="I168" s="221"/>
      <c r="J168" s="227"/>
      <c r="K168" s="222"/>
      <c r="L168" s="597"/>
      <c r="M168" s="594"/>
      <c r="N168" s="181" t="s">
        <v>3466</v>
      </c>
      <c r="O168" s="172"/>
      <c r="P168" s="173"/>
      <c r="Q168" s="174"/>
      <c r="R168" s="174"/>
      <c r="S168" s="174"/>
      <c r="T168" s="174"/>
      <c r="U168" s="175"/>
      <c r="V168" s="173"/>
      <c r="W168" s="176"/>
      <c r="X168" s="175"/>
    </row>
    <row r="169" spans="1:24" ht="16.5" customHeight="1" x14ac:dyDescent="0.15">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x14ac:dyDescent="0.15">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x14ac:dyDescent="0.15">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x14ac:dyDescent="0.15">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x14ac:dyDescent="0.15">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x14ac:dyDescent="0.15">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x14ac:dyDescent="0.15">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x14ac:dyDescent="0.15">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x14ac:dyDescent="0.15">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x14ac:dyDescent="0.15">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9">
        <v>29600</v>
      </c>
      <c r="U178" s="160"/>
      <c r="V178" s="158">
        <v>39600</v>
      </c>
      <c r="W178" s="161"/>
      <c r="X178" s="160"/>
    </row>
    <row r="179" spans="1:24" ht="16.5" customHeight="1" x14ac:dyDescent="0.15">
      <c r="A179" s="162"/>
      <c r="B179" s="163"/>
      <c r="C179" s="164"/>
      <c r="D179" s="164"/>
      <c r="E179" s="164"/>
      <c r="F179" s="433"/>
      <c r="G179" s="632"/>
      <c r="H179" s="686">
        <v>44986</v>
      </c>
      <c r="I179" s="166"/>
      <c r="J179" s="167"/>
      <c r="K179" s="168"/>
      <c r="L179" s="593"/>
      <c r="M179" s="594"/>
      <c r="N179" s="181" t="s">
        <v>3466</v>
      </c>
      <c r="O179" s="172"/>
      <c r="P179" s="173"/>
      <c r="Q179" s="174"/>
      <c r="R179" s="174"/>
      <c r="S179" s="174"/>
      <c r="T179" s="174"/>
      <c r="U179" s="175"/>
      <c r="V179" s="173"/>
      <c r="W179" s="176"/>
      <c r="X179" s="175"/>
    </row>
    <row r="180" spans="1:24" ht="16.5" customHeight="1" x14ac:dyDescent="0.15">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x14ac:dyDescent="0.15">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x14ac:dyDescent="0.15">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x14ac:dyDescent="0.15">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x14ac:dyDescent="0.15">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42500</v>
      </c>
      <c r="U184" s="160"/>
      <c r="V184" s="158">
        <v>72500</v>
      </c>
      <c r="W184" s="161"/>
      <c r="X184" s="160"/>
    </row>
    <row r="185" spans="1:24" ht="16.5" customHeight="1" x14ac:dyDescent="0.15">
      <c r="A185" s="162"/>
      <c r="B185" s="163"/>
      <c r="C185" s="164"/>
      <c r="D185" s="164"/>
      <c r="E185" s="164"/>
      <c r="F185" s="432" t="s">
        <v>3286</v>
      </c>
      <c r="G185" s="632"/>
      <c r="H185" s="686"/>
      <c r="I185" s="166"/>
      <c r="J185" s="167"/>
      <c r="K185" s="224"/>
      <c r="L185" s="593"/>
      <c r="M185" s="594"/>
      <c r="N185" s="181" t="s">
        <v>3466</v>
      </c>
      <c r="O185" s="172"/>
      <c r="P185" s="173"/>
      <c r="Q185" s="174"/>
      <c r="R185" s="174"/>
      <c r="S185" s="174"/>
      <c r="T185" s="174"/>
      <c r="U185" s="175"/>
      <c r="V185" s="173"/>
      <c r="W185" s="176"/>
      <c r="X185" s="175"/>
    </row>
    <row r="186" spans="1:24" ht="16.5" customHeight="1" x14ac:dyDescent="0.15">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x14ac:dyDescent="0.15">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x14ac:dyDescent="0.15">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x14ac:dyDescent="0.15">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x14ac:dyDescent="0.15">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x14ac:dyDescent="0.15">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x14ac:dyDescent="0.15">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x14ac:dyDescent="0.15">
      <c r="A193" s="192"/>
      <c r="B193" s="212"/>
      <c r="C193" s="213"/>
      <c r="D193" s="213"/>
      <c r="E193" s="213"/>
      <c r="F193" s="431" t="s">
        <v>3270</v>
      </c>
      <c r="G193" s="634"/>
      <c r="H193" s="687"/>
      <c r="I193" s="166"/>
      <c r="J193" s="167"/>
      <c r="K193" s="222"/>
      <c r="L193" s="597"/>
      <c r="M193" s="598"/>
      <c r="N193" s="181" t="s">
        <v>3466</v>
      </c>
      <c r="O193" s="191"/>
      <c r="P193" s="196"/>
      <c r="Q193" s="194"/>
      <c r="R193" s="194"/>
      <c r="S193" s="194"/>
      <c r="T193" s="194"/>
      <c r="U193" s="195"/>
      <c r="V193" s="196"/>
      <c r="W193" s="197"/>
      <c r="X193" s="195"/>
    </row>
    <row r="194" spans="1:24" ht="16.5" customHeight="1" x14ac:dyDescent="0.15">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x14ac:dyDescent="0.15">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x14ac:dyDescent="0.15">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x14ac:dyDescent="0.15">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x14ac:dyDescent="0.15">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x14ac:dyDescent="0.15">
      <c r="A199" s="162"/>
      <c r="B199" s="163"/>
      <c r="C199" s="164"/>
      <c r="D199" s="164"/>
      <c r="E199" s="164"/>
      <c r="F199" s="456"/>
      <c r="G199" s="632"/>
      <c r="H199" s="686"/>
      <c r="I199" s="166"/>
      <c r="J199" s="167"/>
      <c r="K199" s="168"/>
      <c r="L199" s="593"/>
      <c r="M199" s="594"/>
      <c r="N199" s="181" t="s">
        <v>3472</v>
      </c>
      <c r="O199" s="172"/>
      <c r="P199" s="173"/>
      <c r="Q199" s="174"/>
      <c r="R199" s="174"/>
      <c r="S199" s="174"/>
      <c r="T199" s="174"/>
      <c r="U199" s="175"/>
      <c r="V199" s="173"/>
      <c r="W199" s="176"/>
      <c r="X199" s="175"/>
    </row>
    <row r="200" spans="1:24" ht="16.5" customHeight="1" x14ac:dyDescent="0.15">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x14ac:dyDescent="0.15">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x14ac:dyDescent="0.15">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x14ac:dyDescent="0.15">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x14ac:dyDescent="0.15">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x14ac:dyDescent="0.15">
      <c r="A205" s="162"/>
      <c r="B205" s="163"/>
      <c r="C205" s="164"/>
      <c r="D205" s="164"/>
      <c r="E205" s="164"/>
      <c r="F205" s="433"/>
      <c r="G205" s="632"/>
      <c r="H205" s="686"/>
      <c r="I205" s="166"/>
      <c r="J205" s="167"/>
      <c r="K205" s="168"/>
      <c r="L205" s="593"/>
      <c r="M205" s="594"/>
      <c r="N205" s="181" t="s">
        <v>3472</v>
      </c>
      <c r="O205" s="172"/>
      <c r="P205" s="173"/>
      <c r="Q205" s="174"/>
      <c r="R205" s="174"/>
      <c r="S205" s="174"/>
      <c r="T205" s="174"/>
      <c r="U205" s="175"/>
      <c r="V205" s="173"/>
      <c r="W205" s="176"/>
      <c r="X205" s="175"/>
    </row>
    <row r="206" spans="1:24" ht="16.5" customHeight="1" x14ac:dyDescent="0.15">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x14ac:dyDescent="0.15">
      <c r="A207" s="162"/>
      <c r="B207" s="163"/>
      <c r="C207" s="164"/>
      <c r="D207" s="164"/>
      <c r="E207" s="164"/>
      <c r="F207" s="461">
        <v>10000</v>
      </c>
      <c r="G207" s="632"/>
      <c r="H207" s="686"/>
      <c r="I207" s="463"/>
      <c r="J207" s="464"/>
      <c r="K207" s="465"/>
      <c r="L207" s="593"/>
      <c r="M207" s="594"/>
      <c r="N207" s="181" t="s">
        <v>3466</v>
      </c>
      <c r="O207" s="172"/>
      <c r="P207" s="228"/>
      <c r="Q207" s="170"/>
      <c r="R207" s="174"/>
      <c r="S207" s="174"/>
      <c r="T207" s="174"/>
      <c r="U207" s="175"/>
      <c r="V207" s="173"/>
      <c r="W207" s="176"/>
      <c r="X207" s="175"/>
    </row>
    <row r="208" spans="1:24" ht="16.5" customHeight="1" x14ac:dyDescent="0.15">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x14ac:dyDescent="0.15">
      <c r="A209" s="162"/>
      <c r="B209" s="163"/>
      <c r="C209" s="164"/>
      <c r="D209" s="164"/>
      <c r="E209" s="164"/>
      <c r="F209" s="433"/>
      <c r="G209" s="632"/>
      <c r="H209" s="686"/>
      <c r="I209" s="166"/>
      <c r="J209" s="167"/>
      <c r="K209" s="168"/>
      <c r="L209" s="593"/>
      <c r="M209" s="594"/>
      <c r="N209" s="181" t="s">
        <v>3466</v>
      </c>
      <c r="O209" s="172"/>
      <c r="P209" s="173"/>
      <c r="Q209" s="174"/>
      <c r="R209" s="174"/>
      <c r="S209" s="174"/>
      <c r="T209" s="174"/>
      <c r="U209" s="175"/>
      <c r="V209" s="173"/>
      <c r="W209" s="176"/>
      <c r="X209" s="175"/>
    </row>
    <row r="210" spans="1:24" ht="16.5" customHeight="1" x14ac:dyDescent="0.15">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x14ac:dyDescent="0.15">
      <c r="A211" s="192"/>
      <c r="B211" s="212"/>
      <c r="C211" s="213"/>
      <c r="D211" s="213"/>
      <c r="E211" s="213"/>
      <c r="F211" s="439"/>
      <c r="G211" s="634"/>
      <c r="H211" s="687"/>
      <c r="I211" s="221"/>
      <c r="J211" s="227"/>
      <c r="K211" s="222"/>
      <c r="L211" s="597"/>
      <c r="M211" s="598"/>
      <c r="N211" s="183" t="s">
        <v>3466</v>
      </c>
      <c r="O211" s="191"/>
      <c r="P211" s="196"/>
      <c r="Q211" s="194"/>
      <c r="R211" s="194"/>
      <c r="S211" s="194"/>
      <c r="T211" s="194"/>
      <c r="U211" s="195"/>
      <c r="V211" s="196"/>
      <c r="W211" s="197"/>
      <c r="X211" s="195"/>
    </row>
    <row r="212" spans="1:24" ht="16.5" customHeight="1" x14ac:dyDescent="0.15">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x14ac:dyDescent="0.15">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x14ac:dyDescent="0.15">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x14ac:dyDescent="0.15">
      <c r="A215" s="162"/>
      <c r="B215" s="163"/>
      <c r="C215" s="164"/>
      <c r="D215" s="164"/>
      <c r="E215" s="164"/>
      <c r="F215" s="461">
        <v>10000</v>
      </c>
      <c r="G215" s="632"/>
      <c r="H215" s="686"/>
      <c r="I215" s="166"/>
      <c r="J215" s="167"/>
      <c r="K215" s="224"/>
      <c r="L215" s="593"/>
      <c r="M215" s="594"/>
      <c r="N215" s="181" t="s">
        <v>3472</v>
      </c>
      <c r="O215" s="172"/>
      <c r="P215" s="173"/>
      <c r="Q215" s="174"/>
      <c r="R215" s="174"/>
      <c r="S215" s="174"/>
      <c r="T215" s="174"/>
      <c r="U215" s="175"/>
      <c r="V215" s="173"/>
      <c r="W215" s="176"/>
      <c r="X215" s="175"/>
    </row>
    <row r="216" spans="1:24" ht="16.5" customHeight="1" x14ac:dyDescent="0.15">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x14ac:dyDescent="0.2">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x14ac:dyDescent="0.2">
      <c r="A218" s="1309" t="s">
        <v>3140</v>
      </c>
      <c r="B218" s="1310"/>
      <c r="C218" s="1311" t="s">
        <v>899</v>
      </c>
      <c r="D218" s="1314" t="s">
        <v>900</v>
      </c>
      <c r="E218" s="810"/>
      <c r="F218" s="1317" t="s">
        <v>901</v>
      </c>
      <c r="G218" s="1320" t="s">
        <v>1923</v>
      </c>
      <c r="H218" s="1323" t="s">
        <v>903</v>
      </c>
      <c r="I218" s="580"/>
      <c r="J218" s="581"/>
      <c r="K218" s="1326" t="s">
        <v>904</v>
      </c>
      <c r="L218" s="1333" t="s">
        <v>3111</v>
      </c>
      <c r="M218" s="588" t="s">
        <v>906</v>
      </c>
      <c r="N218" s="134">
        <f>M220+N220</f>
        <v>0</v>
      </c>
      <c r="O218" s="1331" t="s">
        <v>907</v>
      </c>
      <c r="P218" s="1291" t="s">
        <v>908</v>
      </c>
      <c r="Q218" s="1293" t="s">
        <v>909</v>
      </c>
      <c r="R218" s="1295" t="s">
        <v>910</v>
      </c>
      <c r="S218" s="136" t="s">
        <v>910</v>
      </c>
      <c r="T218" s="1295" t="s">
        <v>911</v>
      </c>
      <c r="U218" s="1297" t="s">
        <v>912</v>
      </c>
      <c r="V218" s="1299" t="s">
        <v>913</v>
      </c>
      <c r="W218" s="1301" t="s">
        <v>914</v>
      </c>
      <c r="X218" s="1303" t="s">
        <v>915</v>
      </c>
    </row>
    <row r="219" spans="1:24" ht="16.5" customHeight="1" x14ac:dyDescent="0.15">
      <c r="A219" s="1305" t="s">
        <v>916</v>
      </c>
      <c r="B219" s="1307" t="s">
        <v>917</v>
      </c>
      <c r="C219" s="1312"/>
      <c r="D219" s="1315"/>
      <c r="E219" s="811" t="s">
        <v>2577</v>
      </c>
      <c r="F219" s="1318"/>
      <c r="G219" s="1321"/>
      <c r="H219" s="1324"/>
      <c r="I219" s="582" t="s">
        <v>918</v>
      </c>
      <c r="J219" s="583" t="s">
        <v>919</v>
      </c>
      <c r="K219" s="1327"/>
      <c r="L219" s="1334"/>
      <c r="M219" s="589" t="s">
        <v>920</v>
      </c>
      <c r="N219" s="141" t="s">
        <v>921</v>
      </c>
      <c r="O219" s="1332"/>
      <c r="P219" s="1292"/>
      <c r="Q219" s="1294"/>
      <c r="R219" s="1296"/>
      <c r="S219" s="140" t="s">
        <v>922</v>
      </c>
      <c r="T219" s="1296"/>
      <c r="U219" s="1298"/>
      <c r="V219" s="1300"/>
      <c r="W219" s="1302"/>
      <c r="X219" s="1304"/>
    </row>
    <row r="220" spans="1:24" ht="16.5" customHeight="1" thickBot="1" x14ac:dyDescent="0.2">
      <c r="A220" s="1306"/>
      <c r="B220" s="1308"/>
      <c r="C220" s="1313"/>
      <c r="D220" s="1316"/>
      <c r="E220" s="812"/>
      <c r="F220" s="1319"/>
      <c r="G220" s="1322"/>
      <c r="H220" s="1325"/>
      <c r="I220" s="584" t="s">
        <v>923</v>
      </c>
      <c r="J220" s="585" t="s">
        <v>924</v>
      </c>
      <c r="K220" s="1328"/>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x14ac:dyDescent="0.15">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x14ac:dyDescent="0.15">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x14ac:dyDescent="0.15">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x14ac:dyDescent="0.15">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x14ac:dyDescent="0.15">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x14ac:dyDescent="0.15">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x14ac:dyDescent="0.15">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x14ac:dyDescent="0.15">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x14ac:dyDescent="0.15">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x14ac:dyDescent="0.15">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x14ac:dyDescent="0.15">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x14ac:dyDescent="0.15">
      <c r="A232" s="1135"/>
      <c r="B232" s="1136"/>
      <c r="C232" s="1145"/>
      <c r="D232" s="1145"/>
      <c r="E232" s="1145"/>
      <c r="F232" s="1160"/>
      <c r="G232" s="1161"/>
      <c r="H232" s="1138"/>
      <c r="I232" s="995"/>
      <c r="J232" s="1139"/>
      <c r="K232" s="1140"/>
      <c r="L232" s="593"/>
      <c r="M232" s="1029"/>
      <c r="N232" s="1142"/>
      <c r="O232" s="1162"/>
      <c r="P232" s="1143"/>
      <c r="Q232" s="1027"/>
      <c r="R232" s="1027"/>
      <c r="S232" s="1027"/>
      <c r="T232" s="1027"/>
      <c r="U232" s="1144"/>
      <c r="V232" s="1143"/>
      <c r="W232" s="1021"/>
      <c r="X232" s="1144"/>
    </row>
    <row r="233" spans="1:24" ht="16.5" customHeight="1" x14ac:dyDescent="0.15">
      <c r="A233" s="186"/>
      <c r="B233" s="187"/>
      <c r="C233" s="213" t="s">
        <v>931</v>
      </c>
      <c r="D233" s="213" t="s">
        <v>4</v>
      </c>
      <c r="E233" s="213"/>
      <c r="F233" s="574" t="s">
        <v>3148</v>
      </c>
      <c r="G233" s="634"/>
      <c r="H233" s="1277"/>
      <c r="I233" s="992"/>
      <c r="J233" s="154"/>
      <c r="K233" s="1278" t="s">
        <v>1924</v>
      </c>
      <c r="L233" s="597"/>
      <c r="M233" s="598"/>
      <c r="N233" s="183"/>
      <c r="O233" s="191"/>
      <c r="P233" s="196"/>
      <c r="Q233" s="194"/>
      <c r="R233" s="194"/>
      <c r="S233" s="194"/>
      <c r="T233" s="194"/>
      <c r="U233" s="195"/>
      <c r="V233" s="196"/>
      <c r="W233" s="197"/>
      <c r="X233" s="195"/>
    </row>
    <row r="234" spans="1:24" ht="16.5" customHeight="1" x14ac:dyDescent="0.15">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x14ac:dyDescent="0.15">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x14ac:dyDescent="0.15">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x14ac:dyDescent="0.15">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x14ac:dyDescent="0.15">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x14ac:dyDescent="0.15">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x14ac:dyDescent="0.15">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15">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x14ac:dyDescent="0.15">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x14ac:dyDescent="0.15">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x14ac:dyDescent="0.15">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x14ac:dyDescent="0.15">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x14ac:dyDescent="0.15">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x14ac:dyDescent="0.15">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x14ac:dyDescent="0.15">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x14ac:dyDescent="0.15">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x14ac:dyDescent="0.15">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x14ac:dyDescent="0.15">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x14ac:dyDescent="0.15">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x14ac:dyDescent="0.15">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x14ac:dyDescent="0.15">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x14ac:dyDescent="0.15">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9">
        <v>36000</v>
      </c>
      <c r="U256" s="160"/>
      <c r="V256" s="158">
        <v>46000</v>
      </c>
      <c r="W256" s="161"/>
      <c r="X256" s="160"/>
    </row>
    <row r="257" spans="1:24" ht="16.5" customHeight="1" x14ac:dyDescent="0.15">
      <c r="A257" s="162"/>
      <c r="B257" s="163"/>
      <c r="C257" s="164"/>
      <c r="D257" s="164"/>
      <c r="E257" s="164"/>
      <c r="F257" s="433"/>
      <c r="G257" s="632"/>
      <c r="H257" s="686">
        <v>44936</v>
      </c>
      <c r="I257" s="166"/>
      <c r="J257" s="167"/>
      <c r="K257" s="168"/>
      <c r="L257" s="593"/>
      <c r="M257" s="594"/>
      <c r="N257" s="181" t="s">
        <v>3466</v>
      </c>
      <c r="O257" s="172"/>
      <c r="P257" s="173"/>
      <c r="Q257" s="174"/>
      <c r="R257" s="174"/>
      <c r="S257" s="174"/>
      <c r="T257" s="174"/>
      <c r="U257" s="175"/>
      <c r="V257" s="173"/>
      <c r="W257" s="176"/>
      <c r="X257" s="175"/>
    </row>
    <row r="258" spans="1:24" ht="16.5" customHeight="1" x14ac:dyDescent="0.15">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x14ac:dyDescent="0.15">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x14ac:dyDescent="0.15">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x14ac:dyDescent="0.15">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x14ac:dyDescent="0.15">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x14ac:dyDescent="0.15">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x14ac:dyDescent="0.15">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x14ac:dyDescent="0.15">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x14ac:dyDescent="0.15">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x14ac:dyDescent="0.15">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x14ac:dyDescent="0.15">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x14ac:dyDescent="0.15">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x14ac:dyDescent="0.15">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x14ac:dyDescent="0.15">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x14ac:dyDescent="0.15">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x14ac:dyDescent="0.15">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x14ac:dyDescent="0.15">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x14ac:dyDescent="0.15">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x14ac:dyDescent="0.15">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x14ac:dyDescent="0.15">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x14ac:dyDescent="0.15">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x14ac:dyDescent="0.15">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x14ac:dyDescent="0.15">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x14ac:dyDescent="0.15">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x14ac:dyDescent="0.15">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x14ac:dyDescent="0.15">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x14ac:dyDescent="0.15">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x14ac:dyDescent="0.15">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x14ac:dyDescent="0.2">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x14ac:dyDescent="0.2">
      <c r="A290" s="1309" t="s">
        <v>2869</v>
      </c>
      <c r="B290" s="1310"/>
      <c r="C290" s="1311" t="s">
        <v>899</v>
      </c>
      <c r="D290" s="1314" t="s">
        <v>900</v>
      </c>
      <c r="E290" s="810"/>
      <c r="F290" s="1317" t="s">
        <v>901</v>
      </c>
      <c r="G290" s="1320" t="s">
        <v>1923</v>
      </c>
      <c r="H290" s="1323" t="s">
        <v>903</v>
      </c>
      <c r="I290" s="580"/>
      <c r="J290" s="581"/>
      <c r="K290" s="1326" t="s">
        <v>904</v>
      </c>
      <c r="L290" s="1333" t="s">
        <v>1623</v>
      </c>
      <c r="M290" s="588" t="s">
        <v>906</v>
      </c>
      <c r="N290" s="134">
        <f>M292+N292</f>
        <v>0</v>
      </c>
      <c r="O290" s="1331" t="s">
        <v>907</v>
      </c>
      <c r="P290" s="1291" t="s">
        <v>908</v>
      </c>
      <c r="Q290" s="1293" t="s">
        <v>909</v>
      </c>
      <c r="R290" s="1295" t="s">
        <v>910</v>
      </c>
      <c r="S290" s="136" t="s">
        <v>910</v>
      </c>
      <c r="T290" s="1295" t="s">
        <v>911</v>
      </c>
      <c r="U290" s="1297" t="s">
        <v>912</v>
      </c>
      <c r="V290" s="1299" t="s">
        <v>913</v>
      </c>
      <c r="W290" s="1301" t="s">
        <v>914</v>
      </c>
      <c r="X290" s="1303" t="s">
        <v>915</v>
      </c>
    </row>
    <row r="291" spans="1:24" ht="16.5" customHeight="1" x14ac:dyDescent="0.15">
      <c r="A291" s="1305" t="s">
        <v>916</v>
      </c>
      <c r="B291" s="1307" t="s">
        <v>917</v>
      </c>
      <c r="C291" s="1312"/>
      <c r="D291" s="1315"/>
      <c r="E291" s="811" t="s">
        <v>2577</v>
      </c>
      <c r="F291" s="1318"/>
      <c r="G291" s="1321"/>
      <c r="H291" s="1324"/>
      <c r="I291" s="582" t="s">
        <v>918</v>
      </c>
      <c r="J291" s="583" t="s">
        <v>919</v>
      </c>
      <c r="K291" s="1327"/>
      <c r="L291" s="1334"/>
      <c r="M291" s="589" t="s">
        <v>920</v>
      </c>
      <c r="N291" s="141" t="s">
        <v>921</v>
      </c>
      <c r="O291" s="1332"/>
      <c r="P291" s="1292"/>
      <c r="Q291" s="1294"/>
      <c r="R291" s="1296"/>
      <c r="S291" s="140" t="s">
        <v>922</v>
      </c>
      <c r="T291" s="1296"/>
      <c r="U291" s="1298"/>
      <c r="V291" s="1300"/>
      <c r="W291" s="1302"/>
      <c r="X291" s="1304"/>
    </row>
    <row r="292" spans="1:24" ht="16.5" customHeight="1" thickBot="1" x14ac:dyDescent="0.2">
      <c r="A292" s="1306"/>
      <c r="B292" s="1308"/>
      <c r="C292" s="1313"/>
      <c r="D292" s="1316"/>
      <c r="E292" s="812"/>
      <c r="F292" s="1319"/>
      <c r="G292" s="1322"/>
      <c r="H292" s="1325"/>
      <c r="I292" s="584" t="s">
        <v>923</v>
      </c>
      <c r="J292" s="585" t="s">
        <v>924</v>
      </c>
      <c r="K292" s="1328"/>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x14ac:dyDescent="0.15">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x14ac:dyDescent="0.15">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x14ac:dyDescent="0.15">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x14ac:dyDescent="0.15">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x14ac:dyDescent="0.15">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x14ac:dyDescent="0.15">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x14ac:dyDescent="0.15">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x14ac:dyDescent="0.15">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x14ac:dyDescent="0.15">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x14ac:dyDescent="0.15">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x14ac:dyDescent="0.15">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x14ac:dyDescent="0.2">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x14ac:dyDescent="0.15">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x14ac:dyDescent="0.15">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x14ac:dyDescent="0.15">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x14ac:dyDescent="0.15">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x14ac:dyDescent="0.15">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x14ac:dyDescent="0.15">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x14ac:dyDescent="0.15">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x14ac:dyDescent="0.15">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x14ac:dyDescent="0.15">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x14ac:dyDescent="0.15">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x14ac:dyDescent="0.15">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x14ac:dyDescent="0.15">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x14ac:dyDescent="0.15">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x14ac:dyDescent="0.15">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x14ac:dyDescent="0.15">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x14ac:dyDescent="0.15">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x14ac:dyDescent="0.15">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x14ac:dyDescent="0.15">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x14ac:dyDescent="0.15">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x14ac:dyDescent="0.15">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x14ac:dyDescent="0.15">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x14ac:dyDescent="0.15">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x14ac:dyDescent="0.15">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x14ac:dyDescent="0.15">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x14ac:dyDescent="0.15">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x14ac:dyDescent="0.15">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x14ac:dyDescent="0.15">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x14ac:dyDescent="0.15">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x14ac:dyDescent="0.15">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x14ac:dyDescent="0.15">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x14ac:dyDescent="0.15">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15">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x14ac:dyDescent="0.15">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x14ac:dyDescent="0.15">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x14ac:dyDescent="0.15">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x14ac:dyDescent="0.15">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x14ac:dyDescent="0.15">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x14ac:dyDescent="0.15">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x14ac:dyDescent="0.15">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x14ac:dyDescent="0.15">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x14ac:dyDescent="0.15">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x14ac:dyDescent="0.15">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x14ac:dyDescent="0.15">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x14ac:dyDescent="0.15">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x14ac:dyDescent="0.15">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x14ac:dyDescent="0.2">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x14ac:dyDescent="0.2">
      <c r="A364" s="1309" t="s">
        <v>2812</v>
      </c>
      <c r="B364" s="1310"/>
      <c r="C364" s="1311" t="s">
        <v>899</v>
      </c>
      <c r="D364" s="1314" t="s">
        <v>900</v>
      </c>
      <c r="E364" s="810"/>
      <c r="F364" s="1317" t="s">
        <v>901</v>
      </c>
      <c r="G364" s="1320" t="s">
        <v>1923</v>
      </c>
      <c r="H364" s="1323" t="s">
        <v>903</v>
      </c>
      <c r="I364" s="580"/>
      <c r="J364" s="581"/>
      <c r="K364" s="1326" t="s">
        <v>904</v>
      </c>
      <c r="L364" s="1333" t="s">
        <v>1623</v>
      </c>
      <c r="M364" s="588" t="s">
        <v>906</v>
      </c>
      <c r="N364" s="134">
        <f>M366+N366</f>
        <v>0</v>
      </c>
      <c r="O364" s="1331" t="s">
        <v>907</v>
      </c>
      <c r="P364" s="1291" t="s">
        <v>908</v>
      </c>
      <c r="Q364" s="1293" t="s">
        <v>909</v>
      </c>
      <c r="R364" s="1295" t="s">
        <v>910</v>
      </c>
      <c r="S364" s="136" t="s">
        <v>910</v>
      </c>
      <c r="T364" s="1295" t="s">
        <v>911</v>
      </c>
      <c r="U364" s="1297" t="s">
        <v>912</v>
      </c>
      <c r="V364" s="1299" t="s">
        <v>913</v>
      </c>
      <c r="W364" s="1301" t="s">
        <v>914</v>
      </c>
      <c r="X364" s="1303" t="s">
        <v>915</v>
      </c>
    </row>
    <row r="365" spans="1:24" ht="16.5" customHeight="1" x14ac:dyDescent="0.15">
      <c r="A365" s="1305" t="s">
        <v>916</v>
      </c>
      <c r="B365" s="1307" t="s">
        <v>917</v>
      </c>
      <c r="C365" s="1312"/>
      <c r="D365" s="1315"/>
      <c r="E365" s="811" t="s">
        <v>2577</v>
      </c>
      <c r="F365" s="1318"/>
      <c r="G365" s="1321"/>
      <c r="H365" s="1324"/>
      <c r="I365" s="582" t="s">
        <v>918</v>
      </c>
      <c r="J365" s="583" t="s">
        <v>919</v>
      </c>
      <c r="K365" s="1327"/>
      <c r="L365" s="1334"/>
      <c r="M365" s="589" t="s">
        <v>920</v>
      </c>
      <c r="N365" s="141" t="s">
        <v>921</v>
      </c>
      <c r="O365" s="1332"/>
      <c r="P365" s="1292"/>
      <c r="Q365" s="1294"/>
      <c r="R365" s="1296"/>
      <c r="S365" s="140" t="s">
        <v>922</v>
      </c>
      <c r="T365" s="1296"/>
      <c r="U365" s="1298"/>
      <c r="V365" s="1300"/>
      <c r="W365" s="1302"/>
      <c r="X365" s="1304"/>
    </row>
    <row r="366" spans="1:24" ht="16.5" customHeight="1" thickBot="1" x14ac:dyDescent="0.2">
      <c r="A366" s="1306"/>
      <c r="B366" s="1308"/>
      <c r="C366" s="1313"/>
      <c r="D366" s="1316"/>
      <c r="E366" s="812"/>
      <c r="F366" s="1319"/>
      <c r="G366" s="1322"/>
      <c r="H366" s="1325"/>
      <c r="I366" s="584" t="s">
        <v>923</v>
      </c>
      <c r="J366" s="585" t="s">
        <v>924</v>
      </c>
      <c r="K366" s="1328"/>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x14ac:dyDescent="0.15">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x14ac:dyDescent="0.15">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x14ac:dyDescent="0.15">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x14ac:dyDescent="0.15">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x14ac:dyDescent="0.15">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x14ac:dyDescent="0.15">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x14ac:dyDescent="0.15">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x14ac:dyDescent="0.15">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x14ac:dyDescent="0.15">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x14ac:dyDescent="0.15">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x14ac:dyDescent="0.15">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x14ac:dyDescent="0.2">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x14ac:dyDescent="0.15">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x14ac:dyDescent="0.15">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x14ac:dyDescent="0.15">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x14ac:dyDescent="0.15">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x14ac:dyDescent="0.15">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x14ac:dyDescent="0.15">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x14ac:dyDescent="0.15">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x14ac:dyDescent="0.15">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x14ac:dyDescent="0.15">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x14ac:dyDescent="0.15">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x14ac:dyDescent="0.15">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x14ac:dyDescent="0.15">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x14ac:dyDescent="0.15">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x14ac:dyDescent="0.15">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x14ac:dyDescent="0.15">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x14ac:dyDescent="0.15">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x14ac:dyDescent="0.15">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x14ac:dyDescent="0.15">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x14ac:dyDescent="0.15">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x14ac:dyDescent="0.15">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x14ac:dyDescent="0.15">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x14ac:dyDescent="0.15">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x14ac:dyDescent="0.15">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x14ac:dyDescent="0.15">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x14ac:dyDescent="0.15">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x14ac:dyDescent="0.15">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x14ac:dyDescent="0.15">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x14ac:dyDescent="0.15">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x14ac:dyDescent="0.15">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x14ac:dyDescent="0.15">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x14ac:dyDescent="0.15">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x14ac:dyDescent="0.15">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15">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x14ac:dyDescent="0.15">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15">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x14ac:dyDescent="0.15">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x14ac:dyDescent="0.15">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x14ac:dyDescent="0.15">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x14ac:dyDescent="0.15">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15">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x14ac:dyDescent="0.15">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x14ac:dyDescent="0.15">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x14ac:dyDescent="0.15">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x14ac:dyDescent="0.15">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x14ac:dyDescent="0.15">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x14ac:dyDescent="0.15">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x14ac:dyDescent="0.15">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x14ac:dyDescent="0.15">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x14ac:dyDescent="0.15">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x14ac:dyDescent="0.15">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x14ac:dyDescent="0.15">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x14ac:dyDescent="0.15">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x14ac:dyDescent="0.15">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x14ac:dyDescent="0.15">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x14ac:dyDescent="0.15">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x14ac:dyDescent="0.2">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x14ac:dyDescent="0.2">
      <c r="A438" s="1309" t="s">
        <v>2318</v>
      </c>
      <c r="B438" s="1310"/>
      <c r="C438" s="1311" t="s">
        <v>899</v>
      </c>
      <c r="D438" s="1314" t="s">
        <v>900</v>
      </c>
      <c r="E438" s="810"/>
      <c r="F438" s="1317" t="s">
        <v>901</v>
      </c>
      <c r="G438" s="1320" t="s">
        <v>1923</v>
      </c>
      <c r="H438" s="1323" t="s">
        <v>903</v>
      </c>
      <c r="I438" s="580"/>
      <c r="J438" s="581"/>
      <c r="K438" s="1326" t="s">
        <v>904</v>
      </c>
      <c r="L438" s="1333" t="s">
        <v>1623</v>
      </c>
      <c r="M438" s="588" t="s">
        <v>906</v>
      </c>
      <c r="N438" s="134">
        <f>M440+N440</f>
        <v>0</v>
      </c>
      <c r="O438" s="1331" t="s">
        <v>907</v>
      </c>
      <c r="P438" s="1291" t="s">
        <v>908</v>
      </c>
      <c r="Q438" s="1293" t="s">
        <v>909</v>
      </c>
      <c r="R438" s="1295" t="s">
        <v>910</v>
      </c>
      <c r="S438" s="136" t="s">
        <v>910</v>
      </c>
      <c r="T438" s="1295" t="s">
        <v>911</v>
      </c>
      <c r="U438" s="1297" t="s">
        <v>912</v>
      </c>
      <c r="V438" s="1299" t="s">
        <v>913</v>
      </c>
      <c r="W438" s="1301" t="s">
        <v>914</v>
      </c>
      <c r="X438" s="1303" t="s">
        <v>915</v>
      </c>
    </row>
    <row r="439" spans="1:24" ht="16.5" customHeight="1" x14ac:dyDescent="0.15">
      <c r="A439" s="1305" t="s">
        <v>916</v>
      </c>
      <c r="B439" s="1307" t="s">
        <v>917</v>
      </c>
      <c r="C439" s="1312"/>
      <c r="D439" s="1315"/>
      <c r="E439" s="811" t="s">
        <v>2577</v>
      </c>
      <c r="F439" s="1318"/>
      <c r="G439" s="1321"/>
      <c r="H439" s="1324"/>
      <c r="I439" s="582" t="s">
        <v>918</v>
      </c>
      <c r="J439" s="583" t="s">
        <v>919</v>
      </c>
      <c r="K439" s="1327"/>
      <c r="L439" s="1334"/>
      <c r="M439" s="589" t="s">
        <v>920</v>
      </c>
      <c r="N439" s="141" t="s">
        <v>921</v>
      </c>
      <c r="O439" s="1332"/>
      <c r="P439" s="1292"/>
      <c r="Q439" s="1294"/>
      <c r="R439" s="1296"/>
      <c r="S439" s="140" t="s">
        <v>922</v>
      </c>
      <c r="T439" s="1296"/>
      <c r="U439" s="1298"/>
      <c r="V439" s="1300"/>
      <c r="W439" s="1302"/>
      <c r="X439" s="1304"/>
    </row>
    <row r="440" spans="1:24" ht="16.5" customHeight="1" thickBot="1" x14ac:dyDescent="0.2">
      <c r="A440" s="1306"/>
      <c r="B440" s="1308"/>
      <c r="C440" s="1313"/>
      <c r="D440" s="1316"/>
      <c r="E440" s="812"/>
      <c r="F440" s="1319"/>
      <c r="G440" s="1322"/>
      <c r="H440" s="1325"/>
      <c r="I440" s="584" t="s">
        <v>923</v>
      </c>
      <c r="J440" s="585" t="s">
        <v>924</v>
      </c>
      <c r="K440" s="1328"/>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x14ac:dyDescent="0.15">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x14ac:dyDescent="0.15">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x14ac:dyDescent="0.15">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x14ac:dyDescent="0.15">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x14ac:dyDescent="0.15">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x14ac:dyDescent="0.15">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x14ac:dyDescent="0.15">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x14ac:dyDescent="0.15">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x14ac:dyDescent="0.15">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x14ac:dyDescent="0.15">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x14ac:dyDescent="0.15">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x14ac:dyDescent="0.2">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x14ac:dyDescent="0.15">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x14ac:dyDescent="0.15">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x14ac:dyDescent="0.15">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x14ac:dyDescent="0.15">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x14ac:dyDescent="0.15">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x14ac:dyDescent="0.15">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x14ac:dyDescent="0.15">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x14ac:dyDescent="0.15">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x14ac:dyDescent="0.15">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x14ac:dyDescent="0.15">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x14ac:dyDescent="0.15">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x14ac:dyDescent="0.15">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x14ac:dyDescent="0.15">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x14ac:dyDescent="0.15">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x14ac:dyDescent="0.15">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x14ac:dyDescent="0.15">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x14ac:dyDescent="0.15">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x14ac:dyDescent="0.15">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x14ac:dyDescent="0.15">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x14ac:dyDescent="0.15">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x14ac:dyDescent="0.15">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x14ac:dyDescent="0.15">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x14ac:dyDescent="0.15">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x14ac:dyDescent="0.15">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x14ac:dyDescent="0.15">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x14ac:dyDescent="0.15">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x14ac:dyDescent="0.15">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x14ac:dyDescent="0.15">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x14ac:dyDescent="0.15">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x14ac:dyDescent="0.15">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x14ac:dyDescent="0.15">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x14ac:dyDescent="0.15">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x14ac:dyDescent="0.15">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x14ac:dyDescent="0.15">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x14ac:dyDescent="0.15">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x14ac:dyDescent="0.15">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x14ac:dyDescent="0.15">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x14ac:dyDescent="0.15">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x14ac:dyDescent="0.15">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15">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x14ac:dyDescent="0.15">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x14ac:dyDescent="0.15">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x14ac:dyDescent="0.15">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x14ac:dyDescent="0.15">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x14ac:dyDescent="0.15">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x14ac:dyDescent="0.15">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x14ac:dyDescent="0.15">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x14ac:dyDescent="0.15">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x14ac:dyDescent="0.15">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x14ac:dyDescent="0.15">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x14ac:dyDescent="0.15">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x14ac:dyDescent="0.15">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x14ac:dyDescent="0.15">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x14ac:dyDescent="0.15">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x14ac:dyDescent="0.15">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x14ac:dyDescent="0.15">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x14ac:dyDescent="0.15">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x14ac:dyDescent="0.2">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x14ac:dyDescent="0.2">
      <c r="A512" s="1309" t="s">
        <v>1866</v>
      </c>
      <c r="B512" s="1310"/>
      <c r="C512" s="1311" t="s">
        <v>899</v>
      </c>
      <c r="D512" s="1314" t="s">
        <v>900</v>
      </c>
      <c r="E512" s="810"/>
      <c r="F512" s="1317" t="s">
        <v>901</v>
      </c>
      <c r="G512" s="1320" t="s">
        <v>1923</v>
      </c>
      <c r="H512" s="1323" t="s">
        <v>903</v>
      </c>
      <c r="I512" s="580"/>
      <c r="J512" s="581"/>
      <c r="K512" s="1326" t="s">
        <v>904</v>
      </c>
      <c r="L512" s="1333" t="s">
        <v>1623</v>
      </c>
      <c r="M512" s="588" t="s">
        <v>906</v>
      </c>
      <c r="N512" s="134">
        <f>M514+N514</f>
        <v>0</v>
      </c>
      <c r="O512" s="1331" t="s">
        <v>907</v>
      </c>
      <c r="P512" s="1291" t="s">
        <v>908</v>
      </c>
      <c r="Q512" s="1293" t="s">
        <v>909</v>
      </c>
      <c r="R512" s="1295" t="s">
        <v>910</v>
      </c>
      <c r="S512" s="136" t="s">
        <v>910</v>
      </c>
      <c r="T512" s="1295" t="s">
        <v>911</v>
      </c>
      <c r="U512" s="1297" t="s">
        <v>912</v>
      </c>
      <c r="V512" s="1299" t="s">
        <v>913</v>
      </c>
      <c r="W512" s="1301" t="s">
        <v>914</v>
      </c>
      <c r="X512" s="1303" t="s">
        <v>915</v>
      </c>
    </row>
    <row r="513" spans="1:24" ht="16.5" customHeight="1" x14ac:dyDescent="0.15">
      <c r="A513" s="1305" t="s">
        <v>916</v>
      </c>
      <c r="B513" s="1307" t="s">
        <v>917</v>
      </c>
      <c r="C513" s="1312"/>
      <c r="D513" s="1315"/>
      <c r="E513" s="811"/>
      <c r="F513" s="1318"/>
      <c r="G513" s="1321"/>
      <c r="H513" s="1324"/>
      <c r="I513" s="582" t="s">
        <v>918</v>
      </c>
      <c r="J513" s="583" t="s">
        <v>919</v>
      </c>
      <c r="K513" s="1327"/>
      <c r="L513" s="1334"/>
      <c r="M513" s="589" t="s">
        <v>920</v>
      </c>
      <c r="N513" s="141" t="s">
        <v>921</v>
      </c>
      <c r="O513" s="1332"/>
      <c r="P513" s="1292"/>
      <c r="Q513" s="1294"/>
      <c r="R513" s="1296"/>
      <c r="S513" s="140" t="s">
        <v>922</v>
      </c>
      <c r="T513" s="1296"/>
      <c r="U513" s="1298"/>
      <c r="V513" s="1300"/>
      <c r="W513" s="1302"/>
      <c r="X513" s="1304"/>
    </row>
    <row r="514" spans="1:24" ht="16.5" customHeight="1" thickBot="1" x14ac:dyDescent="0.2">
      <c r="A514" s="1306"/>
      <c r="B514" s="1308"/>
      <c r="C514" s="1313"/>
      <c r="D514" s="1316"/>
      <c r="E514" s="812"/>
      <c r="F514" s="1319"/>
      <c r="G514" s="1322"/>
      <c r="H514" s="1325"/>
      <c r="I514" s="584" t="s">
        <v>923</v>
      </c>
      <c r="J514" s="585" t="s">
        <v>924</v>
      </c>
      <c r="K514" s="1328"/>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x14ac:dyDescent="0.15">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x14ac:dyDescent="0.15">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x14ac:dyDescent="0.15">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x14ac:dyDescent="0.15">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x14ac:dyDescent="0.15">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x14ac:dyDescent="0.15">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x14ac:dyDescent="0.15">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x14ac:dyDescent="0.15">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x14ac:dyDescent="0.15">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x14ac:dyDescent="0.15">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x14ac:dyDescent="0.15">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x14ac:dyDescent="0.2">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x14ac:dyDescent="0.15">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x14ac:dyDescent="0.15">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x14ac:dyDescent="0.15">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x14ac:dyDescent="0.15">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x14ac:dyDescent="0.15">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x14ac:dyDescent="0.15">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x14ac:dyDescent="0.15">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x14ac:dyDescent="0.15">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x14ac:dyDescent="0.15">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x14ac:dyDescent="0.15">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x14ac:dyDescent="0.15">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x14ac:dyDescent="0.15">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x14ac:dyDescent="0.15">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x14ac:dyDescent="0.15">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x14ac:dyDescent="0.15">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x14ac:dyDescent="0.15">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x14ac:dyDescent="0.15">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x14ac:dyDescent="0.15">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x14ac:dyDescent="0.15">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x14ac:dyDescent="0.15">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x14ac:dyDescent="0.15">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x14ac:dyDescent="0.15">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x14ac:dyDescent="0.15">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x14ac:dyDescent="0.15">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x14ac:dyDescent="0.15">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x14ac:dyDescent="0.15">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x14ac:dyDescent="0.15">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x14ac:dyDescent="0.15">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x14ac:dyDescent="0.15">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x14ac:dyDescent="0.15">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x14ac:dyDescent="0.15">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x14ac:dyDescent="0.15">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x14ac:dyDescent="0.15">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x14ac:dyDescent="0.15">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x14ac:dyDescent="0.15">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x14ac:dyDescent="0.15">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x14ac:dyDescent="0.15">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x14ac:dyDescent="0.15">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x14ac:dyDescent="0.15">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15">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x14ac:dyDescent="0.15">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15">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x14ac:dyDescent="0.15">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x14ac:dyDescent="0.15">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x14ac:dyDescent="0.15">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x14ac:dyDescent="0.15">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x14ac:dyDescent="0.15">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x14ac:dyDescent="0.15">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x14ac:dyDescent="0.15">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x14ac:dyDescent="0.15">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x14ac:dyDescent="0.15">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x14ac:dyDescent="0.15">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x14ac:dyDescent="0.15">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x14ac:dyDescent="0.15">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x14ac:dyDescent="0.15">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x14ac:dyDescent="0.15">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x14ac:dyDescent="0.15">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x14ac:dyDescent="0.15">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x14ac:dyDescent="0.15">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x14ac:dyDescent="0.15">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x14ac:dyDescent="0.15">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x14ac:dyDescent="0.15">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x14ac:dyDescent="0.2">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x14ac:dyDescent="0.2">
      <c r="A590" s="1335" t="s">
        <v>1865</v>
      </c>
      <c r="B590" s="1336"/>
      <c r="C590" s="1311" t="s">
        <v>899</v>
      </c>
      <c r="D590" s="1314" t="s">
        <v>900</v>
      </c>
      <c r="E590" s="810"/>
      <c r="F590" s="1317" t="s">
        <v>901</v>
      </c>
      <c r="G590" s="1320" t="s">
        <v>902</v>
      </c>
      <c r="H590" s="1323" t="s">
        <v>903</v>
      </c>
      <c r="I590" s="580"/>
      <c r="J590" s="581"/>
      <c r="K590" s="1326" t="s">
        <v>904</v>
      </c>
      <c r="L590" s="1333" t="s">
        <v>1623</v>
      </c>
      <c r="M590" s="588" t="s">
        <v>906</v>
      </c>
      <c r="N590" s="134">
        <f>M592+N592</f>
        <v>0</v>
      </c>
      <c r="O590" s="1331" t="s">
        <v>907</v>
      </c>
      <c r="P590" s="1291" t="s">
        <v>908</v>
      </c>
      <c r="Q590" s="1293" t="s">
        <v>909</v>
      </c>
      <c r="R590" s="1295" t="s">
        <v>910</v>
      </c>
      <c r="S590" s="136" t="s">
        <v>910</v>
      </c>
      <c r="T590" s="1295" t="s">
        <v>911</v>
      </c>
      <c r="U590" s="1297" t="s">
        <v>912</v>
      </c>
      <c r="V590" s="1299" t="s">
        <v>913</v>
      </c>
      <c r="W590" s="1301" t="s">
        <v>914</v>
      </c>
      <c r="X590" s="1303" t="s">
        <v>915</v>
      </c>
    </row>
    <row r="591" spans="1:24" ht="15" customHeight="1" x14ac:dyDescent="0.15">
      <c r="A591" s="1305" t="s">
        <v>916</v>
      </c>
      <c r="B591" s="1307" t="s">
        <v>917</v>
      </c>
      <c r="C591" s="1312"/>
      <c r="D591" s="1315"/>
      <c r="E591" s="811"/>
      <c r="F591" s="1318"/>
      <c r="G591" s="1321"/>
      <c r="H591" s="1324"/>
      <c r="I591" s="582" t="s">
        <v>918</v>
      </c>
      <c r="J591" s="583" t="s">
        <v>919</v>
      </c>
      <c r="K591" s="1327"/>
      <c r="L591" s="1334"/>
      <c r="M591" s="589" t="s">
        <v>920</v>
      </c>
      <c r="N591" s="141" t="s">
        <v>921</v>
      </c>
      <c r="O591" s="1332"/>
      <c r="P591" s="1292"/>
      <c r="Q591" s="1294"/>
      <c r="R591" s="1296"/>
      <c r="S591" s="140" t="s">
        <v>922</v>
      </c>
      <c r="T591" s="1296"/>
      <c r="U591" s="1298"/>
      <c r="V591" s="1300"/>
      <c r="W591" s="1302"/>
      <c r="X591" s="1304"/>
    </row>
    <row r="592" spans="1:24" ht="15" customHeight="1" thickBot="1" x14ac:dyDescent="0.2">
      <c r="A592" s="1306"/>
      <c r="B592" s="1308"/>
      <c r="C592" s="1313"/>
      <c r="D592" s="1316"/>
      <c r="E592" s="812"/>
      <c r="F592" s="1319"/>
      <c r="G592" s="1322"/>
      <c r="H592" s="1325"/>
      <c r="I592" s="584" t="s">
        <v>923</v>
      </c>
      <c r="J592" s="585" t="s">
        <v>924</v>
      </c>
      <c r="K592" s="1328"/>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x14ac:dyDescent="0.15">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x14ac:dyDescent="0.15">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x14ac:dyDescent="0.15">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x14ac:dyDescent="0.15">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x14ac:dyDescent="0.15">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x14ac:dyDescent="0.15">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x14ac:dyDescent="0.15">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x14ac:dyDescent="0.15">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x14ac:dyDescent="0.15">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x14ac:dyDescent="0.2">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x14ac:dyDescent="0.15">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x14ac:dyDescent="0.15">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x14ac:dyDescent="0.15">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x14ac:dyDescent="0.15">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x14ac:dyDescent="0.15">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x14ac:dyDescent="0.15">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x14ac:dyDescent="0.15">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x14ac:dyDescent="0.15">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x14ac:dyDescent="0.15">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x14ac:dyDescent="0.15">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x14ac:dyDescent="0.15">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x14ac:dyDescent="0.15">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x14ac:dyDescent="0.15">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x14ac:dyDescent="0.15">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x14ac:dyDescent="0.15">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x14ac:dyDescent="0.15">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x14ac:dyDescent="0.15">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x14ac:dyDescent="0.15">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x14ac:dyDescent="0.15">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x14ac:dyDescent="0.15">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x14ac:dyDescent="0.15">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x14ac:dyDescent="0.15">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x14ac:dyDescent="0.15">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x14ac:dyDescent="0.15">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x14ac:dyDescent="0.15">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x14ac:dyDescent="0.15">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x14ac:dyDescent="0.15">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x14ac:dyDescent="0.15">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x14ac:dyDescent="0.15">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x14ac:dyDescent="0.15">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x14ac:dyDescent="0.15">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x14ac:dyDescent="0.15">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x14ac:dyDescent="0.15">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x14ac:dyDescent="0.15">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x14ac:dyDescent="0.15">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x14ac:dyDescent="0.15">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x14ac:dyDescent="0.15">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x14ac:dyDescent="0.15">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x14ac:dyDescent="0.15">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15">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x14ac:dyDescent="0.15">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x14ac:dyDescent="0.15">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x14ac:dyDescent="0.15">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x14ac:dyDescent="0.15">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x14ac:dyDescent="0.15">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x14ac:dyDescent="0.15">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x14ac:dyDescent="0.15">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x14ac:dyDescent="0.15">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x14ac:dyDescent="0.15">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x14ac:dyDescent="0.15">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15">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x14ac:dyDescent="0.15">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x14ac:dyDescent="0.15">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x14ac:dyDescent="0.15">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x14ac:dyDescent="0.15">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x14ac:dyDescent="0.15">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15">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x14ac:dyDescent="0.15">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x14ac:dyDescent="0.15">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x14ac:dyDescent="0.15">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x14ac:dyDescent="0.15">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x14ac:dyDescent="0.15">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x14ac:dyDescent="0.15">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x14ac:dyDescent="0.2">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x14ac:dyDescent="0.2">
      <c r="A668" s="1340" t="s">
        <v>898</v>
      </c>
      <c r="B668" s="1336"/>
      <c r="C668" s="1341" t="s">
        <v>899</v>
      </c>
      <c r="D668" s="1342" t="s">
        <v>900</v>
      </c>
      <c r="E668" s="150"/>
      <c r="F668" s="1345" t="s">
        <v>901</v>
      </c>
      <c r="G668" s="1348" t="s">
        <v>902</v>
      </c>
      <c r="H668" s="1351" t="s">
        <v>903</v>
      </c>
      <c r="I668" s="132"/>
      <c r="J668" s="133"/>
      <c r="K668" s="1337" t="s">
        <v>904</v>
      </c>
      <c r="L668" s="1333" t="s">
        <v>1623</v>
      </c>
      <c r="M668" s="588" t="s">
        <v>906</v>
      </c>
      <c r="N668" s="134">
        <f>M670+N670</f>
        <v>0</v>
      </c>
      <c r="O668" s="1331" t="s">
        <v>907</v>
      </c>
      <c r="P668" s="1291" t="s">
        <v>908</v>
      </c>
      <c r="Q668" s="1293" t="s">
        <v>909</v>
      </c>
      <c r="R668" s="1295" t="s">
        <v>910</v>
      </c>
      <c r="S668" s="136" t="s">
        <v>910</v>
      </c>
      <c r="T668" s="1295" t="s">
        <v>911</v>
      </c>
      <c r="U668" s="1297" t="s">
        <v>912</v>
      </c>
      <c r="V668" s="1299" t="s">
        <v>913</v>
      </c>
      <c r="W668" s="1301" t="s">
        <v>914</v>
      </c>
      <c r="X668" s="1303" t="s">
        <v>915</v>
      </c>
    </row>
    <row r="669" spans="1:24" ht="15" customHeight="1" x14ac:dyDescent="0.15">
      <c r="A669" s="1305" t="s">
        <v>916</v>
      </c>
      <c r="B669" s="1307" t="s">
        <v>917</v>
      </c>
      <c r="C669" s="1305"/>
      <c r="D669" s="1343"/>
      <c r="E669" s="213"/>
      <c r="F669" s="1346"/>
      <c r="G669" s="1349"/>
      <c r="H669" s="1352"/>
      <c r="I669" s="137" t="s">
        <v>918</v>
      </c>
      <c r="J669" s="138" t="s">
        <v>919</v>
      </c>
      <c r="K669" s="1338"/>
      <c r="L669" s="1334"/>
      <c r="M669" s="589" t="s">
        <v>920</v>
      </c>
      <c r="N669" s="141" t="s">
        <v>921</v>
      </c>
      <c r="O669" s="1332"/>
      <c r="P669" s="1292"/>
      <c r="Q669" s="1294"/>
      <c r="R669" s="1296"/>
      <c r="S669" s="140" t="s">
        <v>922</v>
      </c>
      <c r="T669" s="1296"/>
      <c r="U669" s="1298"/>
      <c r="V669" s="1300"/>
      <c r="W669" s="1302"/>
      <c r="X669" s="1304"/>
    </row>
    <row r="670" spans="1:24" ht="15" customHeight="1" thickBot="1" x14ac:dyDescent="0.2">
      <c r="A670" s="1306"/>
      <c r="B670" s="1308"/>
      <c r="C670" s="1306"/>
      <c r="D670" s="1344"/>
      <c r="E670" s="200"/>
      <c r="F670" s="1347"/>
      <c r="G670" s="1350"/>
      <c r="H670" s="1353"/>
      <c r="I670" s="144" t="s">
        <v>923</v>
      </c>
      <c r="J670" s="145" t="s">
        <v>924</v>
      </c>
      <c r="K670" s="1339"/>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x14ac:dyDescent="0.15">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x14ac:dyDescent="0.15">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x14ac:dyDescent="0.15">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x14ac:dyDescent="0.15">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x14ac:dyDescent="0.15">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x14ac:dyDescent="0.15">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x14ac:dyDescent="0.15">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x14ac:dyDescent="0.15">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x14ac:dyDescent="0.15">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x14ac:dyDescent="0.2">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x14ac:dyDescent="0.15">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x14ac:dyDescent="0.15">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x14ac:dyDescent="0.15">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x14ac:dyDescent="0.15">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x14ac:dyDescent="0.15">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x14ac:dyDescent="0.15">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x14ac:dyDescent="0.15">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x14ac:dyDescent="0.15">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x14ac:dyDescent="0.15">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x14ac:dyDescent="0.15">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x14ac:dyDescent="0.15">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x14ac:dyDescent="0.15">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x14ac:dyDescent="0.15">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x14ac:dyDescent="0.15">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x14ac:dyDescent="0.15">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x14ac:dyDescent="0.15">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x14ac:dyDescent="0.15">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x14ac:dyDescent="0.15">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x14ac:dyDescent="0.15">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x14ac:dyDescent="0.15">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x14ac:dyDescent="0.15">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x14ac:dyDescent="0.15">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x14ac:dyDescent="0.15">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x14ac:dyDescent="0.15">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x14ac:dyDescent="0.15">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x14ac:dyDescent="0.15">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x14ac:dyDescent="0.15">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x14ac:dyDescent="0.15">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x14ac:dyDescent="0.15">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x14ac:dyDescent="0.15">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x14ac:dyDescent="0.15">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x14ac:dyDescent="0.15">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x14ac:dyDescent="0.15">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x14ac:dyDescent="0.15">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x14ac:dyDescent="0.15">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x14ac:dyDescent="0.15">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x14ac:dyDescent="0.15">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x14ac:dyDescent="0.15">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x14ac:dyDescent="0.15">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x14ac:dyDescent="0.15">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x14ac:dyDescent="0.15">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x14ac:dyDescent="0.15">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x14ac:dyDescent="0.15">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x14ac:dyDescent="0.15">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x14ac:dyDescent="0.15">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x14ac:dyDescent="0.15">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x14ac:dyDescent="0.15">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x14ac:dyDescent="0.15">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x14ac:dyDescent="0.15">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x14ac:dyDescent="0.15">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x14ac:dyDescent="0.15">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x14ac:dyDescent="0.15">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x14ac:dyDescent="0.15">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x14ac:dyDescent="0.15">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x14ac:dyDescent="0.15">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x14ac:dyDescent="0.15">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15">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x14ac:dyDescent="0.15">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x14ac:dyDescent="0.15">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x14ac:dyDescent="0.15">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x14ac:dyDescent="0.15">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x14ac:dyDescent="0.15">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x14ac:dyDescent="0.15">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x14ac:dyDescent="0.2">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x14ac:dyDescent="0.2">
      <c r="A746" s="1340" t="s">
        <v>1026</v>
      </c>
      <c r="B746" s="1336"/>
      <c r="C746" s="1341" t="s">
        <v>899</v>
      </c>
      <c r="D746" s="1343" t="s">
        <v>900</v>
      </c>
      <c r="E746" s="213"/>
      <c r="F746" s="1346" t="s">
        <v>901</v>
      </c>
      <c r="G746" s="1349" t="s">
        <v>902</v>
      </c>
      <c r="H746" s="1352" t="s">
        <v>903</v>
      </c>
      <c r="I746" s="137"/>
      <c r="J746" s="138"/>
      <c r="K746" s="1338" t="s">
        <v>904</v>
      </c>
      <c r="L746" s="1333" t="s">
        <v>905</v>
      </c>
      <c r="M746" s="588" t="s">
        <v>906</v>
      </c>
      <c r="N746" s="134">
        <f>M748+N748</f>
        <v>0</v>
      </c>
      <c r="O746" s="1331" t="s">
        <v>907</v>
      </c>
      <c r="P746" s="1291" t="s">
        <v>908</v>
      </c>
      <c r="Q746" s="1293" t="s">
        <v>909</v>
      </c>
      <c r="R746" s="1295" t="s">
        <v>910</v>
      </c>
      <c r="S746" s="136" t="s">
        <v>910</v>
      </c>
      <c r="T746" s="1295" t="s">
        <v>911</v>
      </c>
      <c r="U746" s="1297" t="s">
        <v>912</v>
      </c>
      <c r="V746" s="1299" t="s">
        <v>913</v>
      </c>
      <c r="W746" s="1301" t="s">
        <v>914</v>
      </c>
      <c r="X746" s="1303" t="s">
        <v>915</v>
      </c>
    </row>
    <row r="747" spans="1:24" ht="15" customHeight="1" x14ac:dyDescent="0.15">
      <c r="A747" s="1305" t="s">
        <v>916</v>
      </c>
      <c r="B747" s="1307" t="s">
        <v>917</v>
      </c>
      <c r="C747" s="1305"/>
      <c r="D747" s="1343"/>
      <c r="E747" s="213"/>
      <c r="F747" s="1346"/>
      <c r="G747" s="1349"/>
      <c r="H747" s="1352"/>
      <c r="I747" s="137" t="s">
        <v>918</v>
      </c>
      <c r="J747" s="138" t="s">
        <v>919</v>
      </c>
      <c r="K747" s="1338"/>
      <c r="L747" s="1334"/>
      <c r="M747" s="589" t="s">
        <v>920</v>
      </c>
      <c r="N747" s="141" t="s">
        <v>921</v>
      </c>
      <c r="O747" s="1332"/>
      <c r="P747" s="1292"/>
      <c r="Q747" s="1294"/>
      <c r="R747" s="1296"/>
      <c r="S747" s="140" t="s">
        <v>922</v>
      </c>
      <c r="T747" s="1296"/>
      <c r="U747" s="1298"/>
      <c r="V747" s="1300"/>
      <c r="W747" s="1302"/>
      <c r="X747" s="1304"/>
    </row>
    <row r="748" spans="1:24" ht="15" customHeight="1" thickBot="1" x14ac:dyDescent="0.2">
      <c r="A748" s="1306"/>
      <c r="B748" s="1308"/>
      <c r="C748" s="1306"/>
      <c r="D748" s="1344"/>
      <c r="E748" s="200"/>
      <c r="F748" s="1347"/>
      <c r="G748" s="1350"/>
      <c r="H748" s="1353"/>
      <c r="I748" s="144" t="s">
        <v>923</v>
      </c>
      <c r="J748" s="145" t="s">
        <v>924</v>
      </c>
      <c r="K748" s="1339"/>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x14ac:dyDescent="0.15">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x14ac:dyDescent="0.15">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x14ac:dyDescent="0.15">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x14ac:dyDescent="0.15">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x14ac:dyDescent="0.15">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x14ac:dyDescent="0.15">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x14ac:dyDescent="0.15">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x14ac:dyDescent="0.15">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x14ac:dyDescent="0.15">
      <c r="A757" s="245">
        <v>3</v>
      </c>
      <c r="B757" s="246">
        <v>21</v>
      </c>
      <c r="C757" s="213" t="s">
        <v>931</v>
      </c>
      <c r="D757" s="213" t="s">
        <v>4</v>
      </c>
      <c r="E757" s="213"/>
      <c r="F757" s="441" t="s">
        <v>1046</v>
      </c>
      <c r="G757" s="1354" t="s">
        <v>946</v>
      </c>
      <c r="H757" s="1355"/>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x14ac:dyDescent="0.2">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x14ac:dyDescent="0.15">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x14ac:dyDescent="0.15">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x14ac:dyDescent="0.15">
      <c r="A761" s="245">
        <v>4</v>
      </c>
      <c r="B761" s="246">
        <v>13</v>
      </c>
      <c r="C761" s="213" t="s">
        <v>931</v>
      </c>
      <c r="D761" s="213" t="s">
        <v>1056</v>
      </c>
      <c r="E761" s="213"/>
      <c r="F761" s="443" t="s">
        <v>1057</v>
      </c>
      <c r="G761" s="1356" t="s">
        <v>946</v>
      </c>
      <c r="H761" s="1357"/>
      <c r="I761" s="251"/>
      <c r="J761" s="248"/>
      <c r="K761" s="249"/>
      <c r="L761" s="597">
        <v>0</v>
      </c>
      <c r="M761" s="598"/>
      <c r="N761" s="183"/>
      <c r="O761" s="191"/>
      <c r="P761" s="196"/>
      <c r="Q761" s="194"/>
      <c r="R761" s="194"/>
      <c r="S761" s="194"/>
      <c r="T761" s="194"/>
      <c r="U761" s="195"/>
      <c r="V761" s="196"/>
      <c r="W761" s="197"/>
      <c r="X761" s="195"/>
    </row>
    <row r="762" spans="1:24" s="306" customFormat="1" ht="15" customHeight="1" x14ac:dyDescent="0.15">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x14ac:dyDescent="0.15">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x14ac:dyDescent="0.15">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x14ac:dyDescent="0.15">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x14ac:dyDescent="0.15">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x14ac:dyDescent="0.15">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x14ac:dyDescent="0.15">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x14ac:dyDescent="0.15">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x14ac:dyDescent="0.15">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x14ac:dyDescent="0.15">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x14ac:dyDescent="0.15">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x14ac:dyDescent="0.15">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x14ac:dyDescent="0.15">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x14ac:dyDescent="0.15">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15">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x14ac:dyDescent="0.15">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15">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x14ac:dyDescent="0.15">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x14ac:dyDescent="0.15">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x14ac:dyDescent="0.15">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x14ac:dyDescent="0.15">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x14ac:dyDescent="0.15">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x14ac:dyDescent="0.15">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x14ac:dyDescent="0.15">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x14ac:dyDescent="0.15">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x14ac:dyDescent="0.15">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x14ac:dyDescent="0.15">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x14ac:dyDescent="0.15">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x14ac:dyDescent="0.15">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x14ac:dyDescent="0.15">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x14ac:dyDescent="0.15">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x14ac:dyDescent="0.15">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x14ac:dyDescent="0.15">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x14ac:dyDescent="0.15">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x14ac:dyDescent="0.15">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x14ac:dyDescent="0.15">
      <c r="A797" s="262">
        <v>10</v>
      </c>
      <c r="B797" s="263" t="s">
        <v>1106</v>
      </c>
      <c r="C797" s="150" t="s">
        <v>1107</v>
      </c>
      <c r="D797" s="150"/>
      <c r="E797" s="150"/>
      <c r="F797" s="445" t="s">
        <v>1108</v>
      </c>
      <c r="G797" s="1354" t="s">
        <v>946</v>
      </c>
      <c r="H797" s="1355"/>
      <c r="I797" s="251"/>
      <c r="J797" s="248"/>
      <c r="K797" s="249"/>
      <c r="L797" s="591">
        <v>0</v>
      </c>
      <c r="M797" s="592"/>
      <c r="N797" s="156"/>
      <c r="O797" s="157"/>
      <c r="P797" s="158"/>
      <c r="Q797" s="159"/>
      <c r="R797" s="159"/>
      <c r="S797" s="159"/>
      <c r="T797" s="159"/>
      <c r="U797" s="160"/>
      <c r="V797" s="158"/>
      <c r="W797" s="161"/>
      <c r="X797" s="160"/>
    </row>
    <row r="798" spans="1:24" ht="15" customHeight="1" x14ac:dyDescent="0.15">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x14ac:dyDescent="0.15">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x14ac:dyDescent="0.15">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x14ac:dyDescent="0.15">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x14ac:dyDescent="0.15">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x14ac:dyDescent="0.15">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x14ac:dyDescent="0.15">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x14ac:dyDescent="0.15">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x14ac:dyDescent="0.15">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x14ac:dyDescent="0.15">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x14ac:dyDescent="0.15">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x14ac:dyDescent="0.15">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x14ac:dyDescent="0.15">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x14ac:dyDescent="0.15">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x14ac:dyDescent="0.15">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x14ac:dyDescent="0.15">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x14ac:dyDescent="0.15">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x14ac:dyDescent="0.15">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x14ac:dyDescent="0.15">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x14ac:dyDescent="0.15">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x14ac:dyDescent="0.15">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x14ac:dyDescent="0.15">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x14ac:dyDescent="0.15">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x14ac:dyDescent="0.15">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x14ac:dyDescent="0.15">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x14ac:dyDescent="0.15">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x14ac:dyDescent="0.15">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x14ac:dyDescent="0.2">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x14ac:dyDescent="0.15">
      <c r="A826" s="1340" t="s">
        <v>1138</v>
      </c>
      <c r="B826" s="1336"/>
      <c r="C826" s="1341" t="s">
        <v>899</v>
      </c>
      <c r="D826" s="1342" t="s">
        <v>900</v>
      </c>
      <c r="E826" s="150"/>
      <c r="F826" s="1345" t="s">
        <v>901</v>
      </c>
      <c r="G826" s="1348" t="s">
        <v>902</v>
      </c>
      <c r="H826" s="1351" t="s">
        <v>903</v>
      </c>
      <c r="I826" s="132"/>
      <c r="J826" s="133"/>
      <c r="K826" s="1337" t="s">
        <v>904</v>
      </c>
      <c r="L826" s="1363" t="s">
        <v>905</v>
      </c>
      <c r="M826" s="605"/>
      <c r="N826" s="265">
        <f>M828+N828+N910</f>
        <v>0</v>
      </c>
      <c r="O826" s="1365" t="s">
        <v>907</v>
      </c>
      <c r="P826" s="1367" t="s">
        <v>908</v>
      </c>
      <c r="Q826" s="1369" t="s">
        <v>909</v>
      </c>
      <c r="R826" s="1376" t="s">
        <v>910</v>
      </c>
      <c r="S826" s="136" t="s">
        <v>910</v>
      </c>
      <c r="T826" s="1376" t="s">
        <v>911</v>
      </c>
      <c r="U826" s="1377" t="s">
        <v>912</v>
      </c>
      <c r="V826" s="1367" t="s">
        <v>913</v>
      </c>
      <c r="W826" s="1358" t="s">
        <v>914</v>
      </c>
      <c r="X826" s="1360" t="s">
        <v>915</v>
      </c>
    </row>
    <row r="827" spans="1:24" ht="15" customHeight="1" x14ac:dyDescent="0.15">
      <c r="A827" s="1341" t="s">
        <v>916</v>
      </c>
      <c r="B827" s="1362" t="s">
        <v>917</v>
      </c>
      <c r="C827" s="1305"/>
      <c r="D827" s="1343"/>
      <c r="E827" s="213"/>
      <c r="F827" s="1346"/>
      <c r="G827" s="1349"/>
      <c r="H827" s="1352"/>
      <c r="I827" s="137" t="s">
        <v>918</v>
      </c>
      <c r="J827" s="138" t="s">
        <v>919</v>
      </c>
      <c r="K827" s="1338"/>
      <c r="L827" s="1364"/>
      <c r="M827" s="589" t="s">
        <v>920</v>
      </c>
      <c r="N827" s="141" t="s">
        <v>921</v>
      </c>
      <c r="O827" s="1366"/>
      <c r="P827" s="1368"/>
      <c r="Q827" s="1370"/>
      <c r="R827" s="1373"/>
      <c r="S827" s="140" t="s">
        <v>922</v>
      </c>
      <c r="T827" s="1373"/>
      <c r="U827" s="1374"/>
      <c r="V827" s="1368"/>
      <c r="W827" s="1359"/>
      <c r="X827" s="1361"/>
    </row>
    <row r="828" spans="1:24" ht="15" customHeight="1" thickBot="1" x14ac:dyDescent="0.2">
      <c r="A828" s="1306"/>
      <c r="B828" s="1308"/>
      <c r="C828" s="1306"/>
      <c r="D828" s="1344"/>
      <c r="E828" s="200"/>
      <c r="F828" s="1347"/>
      <c r="G828" s="1350"/>
      <c r="H828" s="1353"/>
      <c r="I828" s="144" t="s">
        <v>923</v>
      </c>
      <c r="J828" s="145" t="s">
        <v>924</v>
      </c>
      <c r="K828" s="1339"/>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x14ac:dyDescent="0.15">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x14ac:dyDescent="0.15">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x14ac:dyDescent="0.15">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x14ac:dyDescent="0.15">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x14ac:dyDescent="0.15">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x14ac:dyDescent="0.15">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x14ac:dyDescent="0.15">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x14ac:dyDescent="0.15">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x14ac:dyDescent="0.15">
      <c r="A837" s="245">
        <v>3</v>
      </c>
      <c r="B837" s="246">
        <v>24</v>
      </c>
      <c r="C837" s="213" t="s">
        <v>931</v>
      </c>
      <c r="D837" s="213" t="s">
        <v>1154</v>
      </c>
      <c r="E837" s="213"/>
      <c r="F837" s="441" t="s">
        <v>1155</v>
      </c>
      <c r="G837" s="1371" t="s">
        <v>946</v>
      </c>
      <c r="H837" s="1372"/>
      <c r="I837" s="247"/>
      <c r="J837" s="248"/>
      <c r="K837" s="249"/>
      <c r="L837" s="597">
        <v>0</v>
      </c>
      <c r="M837" s="598"/>
      <c r="N837" s="183"/>
      <c r="O837" s="191"/>
      <c r="P837" s="192"/>
      <c r="Q837" s="193"/>
      <c r="R837" s="194"/>
      <c r="S837" s="194"/>
      <c r="T837" s="194"/>
      <c r="U837" s="195"/>
      <c r="V837" s="196"/>
      <c r="W837" s="197"/>
      <c r="X837" s="195"/>
    </row>
    <row r="838" spans="1:24" ht="15" customHeight="1" thickBot="1" x14ac:dyDescent="0.2">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x14ac:dyDescent="0.15">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x14ac:dyDescent="0.15">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x14ac:dyDescent="0.15">
      <c r="A841" s="245">
        <v>4</v>
      </c>
      <c r="B841" s="246">
        <v>7</v>
      </c>
      <c r="C841" s="213" t="s">
        <v>931</v>
      </c>
      <c r="D841" s="213" t="s">
        <v>1000</v>
      </c>
      <c r="E841" s="213"/>
      <c r="F841" s="443" t="s">
        <v>1162</v>
      </c>
      <c r="G841" s="1371" t="s">
        <v>946</v>
      </c>
      <c r="H841" s="1372"/>
      <c r="I841" s="251"/>
      <c r="J841" s="248"/>
      <c r="K841" s="249"/>
      <c r="L841" s="597">
        <v>0</v>
      </c>
      <c r="M841" s="598"/>
      <c r="N841" s="183"/>
      <c r="O841" s="191"/>
      <c r="P841" s="196"/>
      <c r="Q841" s="194"/>
      <c r="R841" s="194"/>
      <c r="S841" s="194"/>
      <c r="T841" s="194"/>
      <c r="U841" s="195"/>
      <c r="V841" s="196"/>
      <c r="W841" s="197"/>
      <c r="X841" s="195"/>
    </row>
    <row r="842" spans="1:24" ht="15" customHeight="1" x14ac:dyDescent="0.15">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x14ac:dyDescent="0.15">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x14ac:dyDescent="0.15">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15">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x14ac:dyDescent="0.15">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x14ac:dyDescent="0.15">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x14ac:dyDescent="0.15">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x14ac:dyDescent="0.15">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x14ac:dyDescent="0.15">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x14ac:dyDescent="0.15">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x14ac:dyDescent="0.15">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x14ac:dyDescent="0.15">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x14ac:dyDescent="0.15">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x14ac:dyDescent="0.15">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x14ac:dyDescent="0.15">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x14ac:dyDescent="0.15">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x14ac:dyDescent="0.15">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x14ac:dyDescent="0.15">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15">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x14ac:dyDescent="0.15">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x14ac:dyDescent="0.15">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x14ac:dyDescent="0.15">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x14ac:dyDescent="0.15">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x14ac:dyDescent="0.15">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x14ac:dyDescent="0.15">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x14ac:dyDescent="0.15">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x14ac:dyDescent="0.15">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x14ac:dyDescent="0.15">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x14ac:dyDescent="0.15">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x14ac:dyDescent="0.15">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x14ac:dyDescent="0.15">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x14ac:dyDescent="0.15">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x14ac:dyDescent="0.15">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x14ac:dyDescent="0.15">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x14ac:dyDescent="0.15">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x14ac:dyDescent="0.15">
      <c r="A877" s="262">
        <v>9</v>
      </c>
      <c r="B877" s="263" t="s">
        <v>1197</v>
      </c>
      <c r="C877" s="150" t="s">
        <v>971</v>
      </c>
      <c r="D877" s="150"/>
      <c r="E877" s="150"/>
      <c r="F877" s="445" t="s">
        <v>1198</v>
      </c>
      <c r="G877" s="1371" t="s">
        <v>946</v>
      </c>
      <c r="H877" s="1372"/>
      <c r="I877" s="251"/>
      <c r="J877" s="248"/>
      <c r="K877" s="249"/>
      <c r="L877" s="591">
        <v>0</v>
      </c>
      <c r="M877" s="592"/>
      <c r="N877" s="156"/>
      <c r="O877" s="157"/>
      <c r="P877" s="158"/>
      <c r="Q877" s="159"/>
      <c r="R877" s="159"/>
      <c r="S877" s="159"/>
      <c r="T877" s="159"/>
      <c r="U877" s="160"/>
      <c r="V877" s="158"/>
      <c r="W877" s="161"/>
      <c r="X877" s="160"/>
    </row>
    <row r="878" spans="1:24" ht="15" customHeight="1" x14ac:dyDescent="0.15">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x14ac:dyDescent="0.15">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x14ac:dyDescent="0.15">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x14ac:dyDescent="0.15">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x14ac:dyDescent="0.15">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x14ac:dyDescent="0.15">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x14ac:dyDescent="0.15">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x14ac:dyDescent="0.15">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x14ac:dyDescent="0.15">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15">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x14ac:dyDescent="0.15">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x14ac:dyDescent="0.15">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x14ac:dyDescent="0.15">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x14ac:dyDescent="0.15">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x14ac:dyDescent="0.15">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x14ac:dyDescent="0.15">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x14ac:dyDescent="0.15">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x14ac:dyDescent="0.15">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x14ac:dyDescent="0.15">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x14ac:dyDescent="0.15">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x14ac:dyDescent="0.15">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x14ac:dyDescent="0.15">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x14ac:dyDescent="0.15">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x14ac:dyDescent="0.15">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x14ac:dyDescent="0.15">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x14ac:dyDescent="0.15">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x14ac:dyDescent="0.15">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x14ac:dyDescent="0.15">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x14ac:dyDescent="0.15">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x14ac:dyDescent="0.15">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x14ac:dyDescent="0.15">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x14ac:dyDescent="0.2">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x14ac:dyDescent="0.15">
      <c r="A910" s="1380" t="s">
        <v>1225</v>
      </c>
      <c r="B910" s="1381"/>
      <c r="C910" s="271"/>
      <c r="D910" s="272"/>
      <c r="E910" s="813"/>
      <c r="F910" s="1390" t="s">
        <v>901</v>
      </c>
      <c r="G910" s="1349" t="s">
        <v>902</v>
      </c>
      <c r="H910" s="1352" t="s">
        <v>903</v>
      </c>
      <c r="I910" s="137"/>
      <c r="J910" s="138"/>
      <c r="K910" s="1338" t="s">
        <v>904</v>
      </c>
      <c r="L910" s="1388" t="s">
        <v>905</v>
      </c>
      <c r="M910" s="606" t="s">
        <v>1226</v>
      </c>
      <c r="N910" s="273">
        <f>M912+N912+N992</f>
        <v>0</v>
      </c>
      <c r="O910" s="1389" t="s">
        <v>907</v>
      </c>
      <c r="P910" s="1368" t="s">
        <v>908</v>
      </c>
      <c r="Q910" s="1370" t="s">
        <v>909</v>
      </c>
      <c r="R910" s="1373" t="s">
        <v>910</v>
      </c>
      <c r="S910" s="190" t="s">
        <v>910</v>
      </c>
      <c r="T910" s="1373" t="s">
        <v>911</v>
      </c>
      <c r="U910" s="1374" t="s">
        <v>912</v>
      </c>
      <c r="V910" s="1375" t="s">
        <v>913</v>
      </c>
      <c r="W910" s="1359" t="s">
        <v>914</v>
      </c>
      <c r="X910" s="1361" t="s">
        <v>915</v>
      </c>
    </row>
    <row r="911" spans="1:24" ht="15" customHeight="1" x14ac:dyDescent="0.15">
      <c r="A911" s="1305" t="s">
        <v>916</v>
      </c>
      <c r="B911" s="1343" t="s">
        <v>917</v>
      </c>
      <c r="C911" s="213"/>
      <c r="D911" s="213"/>
      <c r="E911" s="213"/>
      <c r="F911" s="1346"/>
      <c r="G911" s="1349"/>
      <c r="H911" s="1352"/>
      <c r="I911" s="137" t="s">
        <v>918</v>
      </c>
      <c r="J911" s="138" t="s">
        <v>919</v>
      </c>
      <c r="K911" s="1338"/>
      <c r="L911" s="1334"/>
      <c r="M911" s="607" t="s">
        <v>920</v>
      </c>
      <c r="N911" s="143" t="s">
        <v>921</v>
      </c>
      <c r="O911" s="1332"/>
      <c r="P911" s="1292"/>
      <c r="Q911" s="1294"/>
      <c r="R911" s="1296"/>
      <c r="S911" s="140" t="s">
        <v>922</v>
      </c>
      <c r="T911" s="1296"/>
      <c r="U911" s="1298"/>
      <c r="V911" s="1300"/>
      <c r="W911" s="1302"/>
      <c r="X911" s="1304"/>
    </row>
    <row r="912" spans="1:24" ht="15" customHeight="1" thickBot="1" x14ac:dyDescent="0.2">
      <c r="A912" s="1306"/>
      <c r="B912" s="1344"/>
      <c r="C912" s="200"/>
      <c r="D912" s="200"/>
      <c r="E912" s="200"/>
      <c r="F912" s="1347"/>
      <c r="G912" s="1350"/>
      <c r="H912" s="1353"/>
      <c r="I912" s="144" t="s">
        <v>923</v>
      </c>
      <c r="J912" s="145" t="s">
        <v>924</v>
      </c>
      <c r="K912" s="1339"/>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x14ac:dyDescent="0.15">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x14ac:dyDescent="0.15">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15">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x14ac:dyDescent="0.15">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x14ac:dyDescent="0.15">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x14ac:dyDescent="0.15">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x14ac:dyDescent="0.15">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x14ac:dyDescent="0.15">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15">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x14ac:dyDescent="0.15">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x14ac:dyDescent="0.15">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x14ac:dyDescent="0.2">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x14ac:dyDescent="0.15">
      <c r="A925" s="245">
        <v>3</v>
      </c>
      <c r="B925" s="246">
        <v>25</v>
      </c>
      <c r="C925" s="213"/>
      <c r="D925" s="213"/>
      <c r="E925" s="213"/>
      <c r="F925" s="443" t="s">
        <v>1245</v>
      </c>
      <c r="G925" s="1378" t="s">
        <v>946</v>
      </c>
      <c r="H925" s="1379"/>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x14ac:dyDescent="0.15">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x14ac:dyDescent="0.15">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x14ac:dyDescent="0.15">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x14ac:dyDescent="0.15">
      <c r="A929" s="262">
        <v>4</v>
      </c>
      <c r="B929" s="263">
        <v>8</v>
      </c>
      <c r="C929" s="150"/>
      <c r="D929" s="150"/>
      <c r="E929" s="150"/>
      <c r="F929" s="445" t="s">
        <v>1249</v>
      </c>
      <c r="G929" s="1378" t="s">
        <v>946</v>
      </c>
      <c r="H929" s="1379"/>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x14ac:dyDescent="0.15">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x14ac:dyDescent="0.15">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x14ac:dyDescent="0.15">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x14ac:dyDescent="0.15">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x14ac:dyDescent="0.15">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x14ac:dyDescent="0.15">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x14ac:dyDescent="0.15">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x14ac:dyDescent="0.15">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x14ac:dyDescent="0.15">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x14ac:dyDescent="0.15">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x14ac:dyDescent="0.15">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x14ac:dyDescent="0.15">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x14ac:dyDescent="0.15">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x14ac:dyDescent="0.15">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15">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x14ac:dyDescent="0.15">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x14ac:dyDescent="0.15">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x14ac:dyDescent="0.15">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x14ac:dyDescent="0.15">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x14ac:dyDescent="0.15">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15">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x14ac:dyDescent="0.15">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15">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x14ac:dyDescent="0.15">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15">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x14ac:dyDescent="0.15">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x14ac:dyDescent="0.15">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x14ac:dyDescent="0.15">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15">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x14ac:dyDescent="0.15">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x14ac:dyDescent="0.15">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x14ac:dyDescent="0.15">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x14ac:dyDescent="0.15">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x14ac:dyDescent="0.15">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x14ac:dyDescent="0.15">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x14ac:dyDescent="0.15">
      <c r="A965" s="262">
        <v>10</v>
      </c>
      <c r="B965" s="263" t="s">
        <v>1291</v>
      </c>
      <c r="C965" s="150"/>
      <c r="D965" s="150"/>
      <c r="E965" s="150"/>
      <c r="F965" s="445" t="s">
        <v>1292</v>
      </c>
      <c r="G965" s="1378" t="s">
        <v>946</v>
      </c>
      <c r="H965" s="1379"/>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x14ac:dyDescent="0.15">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x14ac:dyDescent="0.15">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x14ac:dyDescent="0.15">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15">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x14ac:dyDescent="0.15">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x14ac:dyDescent="0.15">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x14ac:dyDescent="0.15">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x14ac:dyDescent="0.15">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x14ac:dyDescent="0.15">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x14ac:dyDescent="0.15">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x14ac:dyDescent="0.15">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x14ac:dyDescent="0.15">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x14ac:dyDescent="0.15">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x14ac:dyDescent="0.15">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x14ac:dyDescent="0.15">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x14ac:dyDescent="0.15">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x14ac:dyDescent="0.15">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x14ac:dyDescent="0.15">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x14ac:dyDescent="0.15">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x14ac:dyDescent="0.15">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x14ac:dyDescent="0.15">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x14ac:dyDescent="0.15">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x14ac:dyDescent="0.15">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x14ac:dyDescent="0.15">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x14ac:dyDescent="0.15">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x14ac:dyDescent="0.2">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x14ac:dyDescent="0.15">
      <c r="A992" s="1380" t="s">
        <v>1316</v>
      </c>
      <c r="B992" s="1381"/>
      <c r="C992" s="271"/>
      <c r="D992" s="272"/>
      <c r="E992" s="814"/>
      <c r="F992" s="1346" t="s">
        <v>901</v>
      </c>
      <c r="G992" s="1382" t="s">
        <v>902</v>
      </c>
      <c r="H992" s="1385" t="s">
        <v>903</v>
      </c>
      <c r="I992" s="132"/>
      <c r="J992" s="133"/>
      <c r="K992" s="1337" t="s">
        <v>904</v>
      </c>
      <c r="L992" s="1388" t="s">
        <v>1317</v>
      </c>
      <c r="M992" s="589" t="s">
        <v>1226</v>
      </c>
      <c r="N992" s="141">
        <f>M994+N994</f>
        <v>0</v>
      </c>
      <c r="O992" s="1391" t="s">
        <v>907</v>
      </c>
      <c r="P992" s="1368" t="s">
        <v>908</v>
      </c>
      <c r="Q992" s="1370" t="s">
        <v>909</v>
      </c>
      <c r="R992" s="1373" t="s">
        <v>910</v>
      </c>
      <c r="S992" s="190" t="s">
        <v>910</v>
      </c>
      <c r="T992" s="1373" t="s">
        <v>911</v>
      </c>
      <c r="U992" s="1374" t="s">
        <v>912</v>
      </c>
      <c r="V992" s="1368" t="s">
        <v>913</v>
      </c>
      <c r="W992" s="1359" t="s">
        <v>914</v>
      </c>
      <c r="X992" s="1361" t="s">
        <v>915</v>
      </c>
    </row>
    <row r="993" spans="1:24" ht="15" customHeight="1" x14ac:dyDescent="0.15">
      <c r="A993" s="1305" t="s">
        <v>916</v>
      </c>
      <c r="B993" s="1343" t="s">
        <v>917</v>
      </c>
      <c r="C993" s="213"/>
      <c r="D993" s="213"/>
      <c r="E993" s="213"/>
      <c r="F993" s="1346"/>
      <c r="G993" s="1383"/>
      <c r="H993" s="1386"/>
      <c r="I993" s="137" t="s">
        <v>918</v>
      </c>
      <c r="J993" s="138" t="s">
        <v>919</v>
      </c>
      <c r="K993" s="1338"/>
      <c r="L993" s="1334"/>
      <c r="M993" s="607" t="s">
        <v>920</v>
      </c>
      <c r="N993" s="143" t="s">
        <v>921</v>
      </c>
      <c r="O993" s="1392"/>
      <c r="P993" s="1292"/>
      <c r="Q993" s="1294"/>
      <c r="R993" s="1296"/>
      <c r="S993" s="140" t="s">
        <v>922</v>
      </c>
      <c r="T993" s="1296"/>
      <c r="U993" s="1298"/>
      <c r="V993" s="1292"/>
      <c r="W993" s="1302"/>
      <c r="X993" s="1304"/>
    </row>
    <row r="994" spans="1:24" ht="15" customHeight="1" thickBot="1" x14ac:dyDescent="0.2">
      <c r="A994" s="1306"/>
      <c r="B994" s="1344"/>
      <c r="C994" s="200"/>
      <c r="D994" s="200"/>
      <c r="E994" s="200"/>
      <c r="F994" s="1347"/>
      <c r="G994" s="1384"/>
      <c r="H994" s="1387"/>
      <c r="I994" s="144" t="s">
        <v>923</v>
      </c>
      <c r="J994" s="145" t="s">
        <v>924</v>
      </c>
      <c r="K994" s="1339"/>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x14ac:dyDescent="0.15">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x14ac:dyDescent="0.15">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x14ac:dyDescent="0.15">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x14ac:dyDescent="0.15">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x14ac:dyDescent="0.15">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x14ac:dyDescent="0.15">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x14ac:dyDescent="0.15">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x14ac:dyDescent="0.15">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x14ac:dyDescent="0.15">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x14ac:dyDescent="0.15">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x14ac:dyDescent="0.15">
      <c r="A1005" s="148">
        <v>3</v>
      </c>
      <c r="B1005" s="149">
        <v>13</v>
      </c>
      <c r="C1005" s="150"/>
      <c r="D1005" s="150"/>
      <c r="E1005" s="150"/>
      <c r="F1005" s="438" t="s">
        <v>1330</v>
      </c>
      <c r="G1005" s="1378" t="s">
        <v>946</v>
      </c>
      <c r="H1005" s="1379"/>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x14ac:dyDescent="0.15">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x14ac:dyDescent="0.15">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x14ac:dyDescent="0.15">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x14ac:dyDescent="0.15">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x14ac:dyDescent="0.15">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x14ac:dyDescent="0.15">
      <c r="A1011" s="148">
        <v>4</v>
      </c>
      <c r="B1011" s="149">
        <v>10</v>
      </c>
      <c r="C1011" s="150"/>
      <c r="D1011" s="150"/>
      <c r="E1011" s="150"/>
      <c r="F1011" s="438" t="s">
        <v>1249</v>
      </c>
      <c r="G1011" s="1378" t="s">
        <v>946</v>
      </c>
      <c r="H1011" s="1379"/>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x14ac:dyDescent="0.15">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x14ac:dyDescent="0.15">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x14ac:dyDescent="0.15">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x14ac:dyDescent="0.15">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x14ac:dyDescent="0.15">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x14ac:dyDescent="0.15">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x14ac:dyDescent="0.15">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x14ac:dyDescent="0.15">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x14ac:dyDescent="0.15">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x14ac:dyDescent="0.15">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x14ac:dyDescent="0.15">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x14ac:dyDescent="0.15">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x14ac:dyDescent="0.15">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x14ac:dyDescent="0.15">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x14ac:dyDescent="0.15">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x14ac:dyDescent="0.15">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15">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x14ac:dyDescent="0.15">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15">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x14ac:dyDescent="0.15">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15">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x14ac:dyDescent="0.15">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x14ac:dyDescent="0.15">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x14ac:dyDescent="0.15">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x14ac:dyDescent="0.15">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x14ac:dyDescent="0.15">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x14ac:dyDescent="0.15">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x14ac:dyDescent="0.15">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x14ac:dyDescent="0.15">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x14ac:dyDescent="0.15">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x14ac:dyDescent="0.15">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x14ac:dyDescent="0.15">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x14ac:dyDescent="0.15">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x14ac:dyDescent="0.15">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x14ac:dyDescent="0.15">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x14ac:dyDescent="0.15">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x14ac:dyDescent="0.15">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x14ac:dyDescent="0.15">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x14ac:dyDescent="0.15">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15">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x14ac:dyDescent="0.15">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x14ac:dyDescent="0.15">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x14ac:dyDescent="0.15">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x14ac:dyDescent="0.15">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x14ac:dyDescent="0.15">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15">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x14ac:dyDescent="0.15">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x14ac:dyDescent="0.15">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x14ac:dyDescent="0.15">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x14ac:dyDescent="0.15">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x14ac:dyDescent="0.15">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x14ac:dyDescent="0.15">
      <c r="A1063" s="148">
        <v>10</v>
      </c>
      <c r="B1063" s="149" t="s">
        <v>1382</v>
      </c>
      <c r="C1063" s="150"/>
      <c r="D1063" s="150"/>
      <c r="E1063" s="150"/>
      <c r="F1063" s="438" t="s">
        <v>1383</v>
      </c>
      <c r="G1063" s="1378" t="s">
        <v>946</v>
      </c>
      <c r="H1063" s="1379"/>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x14ac:dyDescent="0.15">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x14ac:dyDescent="0.15">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x14ac:dyDescent="0.15">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x14ac:dyDescent="0.15">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x14ac:dyDescent="0.15">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x14ac:dyDescent="0.15">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x14ac:dyDescent="0.15">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x14ac:dyDescent="0.15">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x14ac:dyDescent="0.15">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x14ac:dyDescent="0.15">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x14ac:dyDescent="0.15">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x14ac:dyDescent="0.15">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W826:W827"/>
    <mergeCell ref="X826:X827"/>
    <mergeCell ref="A827:A828"/>
    <mergeCell ref="B827:B828"/>
    <mergeCell ref="K826:K828"/>
    <mergeCell ref="L826:L827"/>
    <mergeCell ref="O826:O827"/>
    <mergeCell ref="P826:P827"/>
    <mergeCell ref="Q826:Q827"/>
    <mergeCell ref="G757:H757"/>
    <mergeCell ref="G761:H761"/>
    <mergeCell ref="G797:H797"/>
    <mergeCell ref="A826:B826"/>
    <mergeCell ref="C826:C828"/>
    <mergeCell ref="D826:D828"/>
    <mergeCell ref="F826:F828"/>
    <mergeCell ref="G826:G828"/>
    <mergeCell ref="H826:H828"/>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R34" sqref="R34"/>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393" t="s">
        <v>1668</v>
      </c>
      <c r="C3" s="1394"/>
      <c r="D3" s="1393" t="s">
        <v>1669</v>
      </c>
      <c r="E3" s="1394"/>
      <c r="F3" s="1393" t="s">
        <v>1673</v>
      </c>
      <c r="G3" s="1394"/>
      <c r="H3" s="1393" t="s">
        <v>1671</v>
      </c>
      <c r="I3" s="1394"/>
      <c r="J3" s="1393" t="s">
        <v>1670</v>
      </c>
      <c r="K3" s="1394"/>
      <c r="L3" s="1393" t="s">
        <v>1672</v>
      </c>
      <c r="M3" s="1394"/>
      <c r="N3" s="1393" t="s">
        <v>1674</v>
      </c>
      <c r="O3" s="1394"/>
      <c r="P3" s="1393" t="s">
        <v>1675</v>
      </c>
      <c r="Q3" s="1394"/>
      <c r="R3" s="1393" t="s">
        <v>1676</v>
      </c>
      <c r="S3" s="1394"/>
      <c r="T3" s="1393" t="s">
        <v>1677</v>
      </c>
      <c r="U3" s="1394"/>
      <c r="V3" s="1393" t="s">
        <v>1678</v>
      </c>
      <c r="W3" s="1394"/>
      <c r="X3" s="1393" t="s">
        <v>1679</v>
      </c>
      <c r="Y3" s="1394"/>
      <c r="Z3" s="1393" t="s">
        <v>1680</v>
      </c>
      <c r="AA3" s="1394"/>
      <c r="AB3" s="1393" t="s">
        <v>1681</v>
      </c>
      <c r="AC3" s="1394"/>
      <c r="AD3" s="1393" t="s">
        <v>1685</v>
      </c>
      <c r="AE3" s="1394"/>
      <c r="AF3" s="1393" t="s">
        <v>1686</v>
      </c>
      <c r="AG3" s="1394"/>
      <c r="AH3" s="1393" t="s">
        <v>1682</v>
      </c>
      <c r="AI3" s="1394"/>
      <c r="AJ3" s="1393" t="s">
        <v>1683</v>
      </c>
      <c r="AK3" s="1394"/>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8">
        <v>44224</v>
      </c>
      <c r="Q22" s="1206">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205"/>
      <c r="Q23" s="1207"/>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209"/>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3554</v>
      </c>
      <c r="B28" s="484">
        <v>45055</v>
      </c>
      <c r="C28" s="1214">
        <v>20000</v>
      </c>
      <c r="D28" s="809">
        <v>45090</v>
      </c>
      <c r="E28" s="1214">
        <v>40000</v>
      </c>
      <c r="F28" s="484">
        <v>45071</v>
      </c>
      <c r="G28" s="90">
        <v>20000</v>
      </c>
      <c r="H28" s="826">
        <v>45071</v>
      </c>
      <c r="I28" s="90">
        <v>20000</v>
      </c>
      <c r="J28" s="826">
        <v>45077</v>
      </c>
      <c r="K28" s="1214">
        <v>150000</v>
      </c>
      <c r="L28" s="484">
        <v>45075</v>
      </c>
      <c r="M28" s="90">
        <v>20000</v>
      </c>
      <c r="N28" s="826">
        <v>45057</v>
      </c>
      <c r="O28" s="1214">
        <v>20000</v>
      </c>
      <c r="P28" s="826">
        <v>45117</v>
      </c>
      <c r="Q28" s="1210">
        <v>90000</v>
      </c>
      <c r="R28" s="826">
        <v>45174</v>
      </c>
      <c r="S28" s="90">
        <v>140000</v>
      </c>
      <c r="T28" s="826">
        <v>45054</v>
      </c>
      <c r="U28" s="90">
        <v>35000</v>
      </c>
      <c r="V28" s="826">
        <v>45090</v>
      </c>
      <c r="W28" s="90">
        <v>35000</v>
      </c>
      <c r="X28" s="826">
        <v>45204</v>
      </c>
      <c r="Y28" s="1214">
        <v>30000</v>
      </c>
      <c r="Z28" s="484">
        <v>45224</v>
      </c>
      <c r="AA28" s="90">
        <v>40000</v>
      </c>
      <c r="AB28" s="826">
        <v>45343</v>
      </c>
      <c r="AC28" s="90">
        <v>10000</v>
      </c>
      <c r="AD28" s="826">
        <v>45071</v>
      </c>
      <c r="AE28" s="90">
        <v>40000</v>
      </c>
      <c r="AF28" s="826">
        <v>45053</v>
      </c>
      <c r="AG28" s="90">
        <v>20000</v>
      </c>
      <c r="AH28" s="826">
        <v>45146</v>
      </c>
      <c r="AI28" s="1214">
        <v>10000</v>
      </c>
      <c r="AJ28" s="484">
        <v>45209</v>
      </c>
      <c r="AK28" s="90">
        <v>5000</v>
      </c>
      <c r="AL28" s="1213"/>
    </row>
    <row r="29" spans="1:38" ht="20.25" customHeight="1" thickBot="1" x14ac:dyDescent="0.2">
      <c r="A29" s="1211"/>
      <c r="B29" s="1212"/>
      <c r="C29" s="115"/>
      <c r="D29" s="1212"/>
      <c r="E29" s="115"/>
      <c r="F29" s="1212"/>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5"/>
      <c r="AK29" s="114"/>
      <c r="AL29" s="1213"/>
    </row>
    <row r="30" spans="1:38" ht="20.25" customHeight="1" thickTop="1" x14ac:dyDescent="0.15">
      <c r="A30" s="490" t="s">
        <v>3675</v>
      </c>
      <c r="B30" s="484">
        <v>45398</v>
      </c>
      <c r="C30" s="1214">
        <v>10000</v>
      </c>
      <c r="D30" s="809">
        <v>45439</v>
      </c>
      <c r="E30" s="1214">
        <v>20000</v>
      </c>
      <c r="F30" s="484">
        <v>45443</v>
      </c>
      <c r="G30" s="90">
        <v>10000</v>
      </c>
      <c r="H30" s="826">
        <v>45391</v>
      </c>
      <c r="I30" s="90">
        <v>10000</v>
      </c>
      <c r="J30" s="826">
        <v>45442</v>
      </c>
      <c r="K30" s="1214">
        <v>75000</v>
      </c>
      <c r="M30" s="90">
        <v>10000</v>
      </c>
      <c r="N30" s="826">
        <v>45393</v>
      </c>
      <c r="O30" s="1214">
        <v>10000</v>
      </c>
      <c r="P30" s="826">
        <v>45448</v>
      </c>
      <c r="Q30" s="29">
        <v>45000</v>
      </c>
      <c r="R30" s="826"/>
      <c r="S30" s="90">
        <v>70000</v>
      </c>
      <c r="T30" s="826">
        <v>45404</v>
      </c>
      <c r="U30" s="90">
        <v>17500</v>
      </c>
      <c r="V30" s="826">
        <v>45454</v>
      </c>
      <c r="W30" s="90">
        <v>17500</v>
      </c>
      <c r="X30" s="826">
        <v>45391</v>
      </c>
      <c r="Y30" s="1214">
        <v>15000</v>
      </c>
      <c r="AA30" s="90">
        <v>20000</v>
      </c>
      <c r="AB30" s="826">
        <v>45343</v>
      </c>
      <c r="AC30" s="90">
        <v>5000</v>
      </c>
      <c r="AD30" s="826">
        <v>45407</v>
      </c>
      <c r="AE30" s="90">
        <v>20000</v>
      </c>
      <c r="AF30" s="826">
        <v>45469</v>
      </c>
      <c r="AG30" s="90">
        <v>10000</v>
      </c>
      <c r="AH30" s="826">
        <v>45385</v>
      </c>
      <c r="AI30" s="1214">
        <v>5000</v>
      </c>
      <c r="AJ30" s="484">
        <v>45393</v>
      </c>
      <c r="AK30" s="1214">
        <v>2500</v>
      </c>
    </row>
    <row r="31" spans="1:38" ht="20.25" customHeight="1" thickBot="1" x14ac:dyDescent="0.2">
      <c r="A31" s="1211"/>
      <c r="B31" s="1212"/>
      <c r="C31" s="115"/>
      <c r="D31" s="1212"/>
      <c r="E31" s="115"/>
      <c r="F31" s="1212"/>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215"/>
      <c r="AK31" s="115"/>
    </row>
    <row r="32" spans="1:38" ht="20.25" customHeight="1" thickTop="1" x14ac:dyDescent="0.15">
      <c r="C32" s="113"/>
      <c r="D32" s="809"/>
    </row>
    <row r="33" spans="3:4" ht="20.25" customHeight="1" x14ac:dyDescent="0.15">
      <c r="C33" s="113"/>
      <c r="D33" s="809"/>
    </row>
    <row r="34" spans="3:4" ht="20.25" customHeight="1" x14ac:dyDescent="0.15">
      <c r="C34" s="113"/>
      <c r="D34" s="809"/>
    </row>
    <row r="35" spans="3:4" ht="20.25" customHeight="1" x14ac:dyDescent="0.15">
      <c r="C35" s="113"/>
      <c r="D35" s="809"/>
    </row>
    <row r="36" spans="3:4" ht="20.25" customHeight="1" x14ac:dyDescent="0.15">
      <c r="C36" s="113"/>
      <c r="D36" s="809"/>
    </row>
    <row r="37" spans="3:4" ht="20.25" customHeight="1" x14ac:dyDescent="0.15">
      <c r="C37" s="113"/>
      <c r="D37" s="809"/>
    </row>
    <row r="38" spans="3:4" ht="20.25" customHeight="1" x14ac:dyDescent="0.15">
      <c r="C38" s="113"/>
      <c r="D38" s="809"/>
    </row>
    <row r="39" spans="3:4" ht="20.25" customHeight="1" x14ac:dyDescent="0.15">
      <c r="C39" s="113"/>
      <c r="D39" s="809"/>
    </row>
    <row r="40" spans="3:4" ht="20.25" customHeight="1" x14ac:dyDescent="0.15">
      <c r="C40" s="113"/>
      <c r="D40" s="809"/>
    </row>
    <row r="41" spans="3:4" ht="20.25" customHeight="1" x14ac:dyDescent="0.15">
      <c r="C41" s="113"/>
      <c r="D41" s="809"/>
    </row>
    <row r="42" spans="3:4" ht="20.25" customHeight="1" x14ac:dyDescent="0.15">
      <c r="C42" s="113"/>
      <c r="D42" s="809"/>
    </row>
    <row r="43" spans="3:4" ht="20.25" customHeight="1" x14ac:dyDescent="0.15">
      <c r="C43" s="113"/>
      <c r="D43" s="809"/>
    </row>
    <row r="44" spans="3:4" ht="20.25" customHeight="1" x14ac:dyDescent="0.15">
      <c r="C44" s="113"/>
      <c r="D44" s="809"/>
    </row>
    <row r="45" spans="3:4" ht="20.25" customHeight="1" x14ac:dyDescent="0.15">
      <c r="C45" s="113"/>
      <c r="D45" s="809"/>
    </row>
    <row r="46" spans="3:4" ht="20.25" customHeight="1" x14ac:dyDescent="0.15">
      <c r="C46" s="113"/>
      <c r="D46" s="809"/>
    </row>
    <row r="47" spans="3:4" ht="20.25" customHeight="1" x14ac:dyDescent="0.15">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526" activePane="bottomLeft" state="frozen"/>
      <selection pane="bottomLeft" activeCell="C1558" sqref="C1558"/>
    </sheetView>
  </sheetViews>
  <sheetFormatPr defaultColWidth="9" defaultRowHeight="13.5" outlineLevelRow="1" x14ac:dyDescent="0.15"/>
  <cols>
    <col min="1" max="1" width="12.875" style="59" customWidth="1"/>
    <col min="2" max="2" width="15.5" customWidth="1"/>
    <col min="3" max="3" width="17.25" customWidth="1"/>
    <col min="4" max="4" width="13.5" style="1130"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1412</v>
      </c>
      <c r="F2" s="1048">
        <v>1412</v>
      </c>
      <c r="G2" s="1049" t="s">
        <v>3340</v>
      </c>
    </row>
    <row r="3" spans="1:15" ht="16.5" hidden="1" customHeight="1" outlineLevel="1" x14ac:dyDescent="0.15">
      <c r="C3" s="988" t="s">
        <v>2557</v>
      </c>
      <c r="D3" s="1105">
        <v>1515</v>
      </c>
    </row>
    <row r="4" spans="1:15" ht="16.5" hidden="1" customHeight="1" outlineLevel="1" x14ac:dyDescent="0.15">
      <c r="C4" s="988" t="s">
        <v>402</v>
      </c>
      <c r="D4" s="1106">
        <v>9989036</v>
      </c>
      <c r="F4" s="57" t="s">
        <v>3198</v>
      </c>
      <c r="I4" s="526"/>
    </row>
    <row r="5" spans="1:15" ht="16.5" hidden="1" customHeight="1" outlineLevel="1" x14ac:dyDescent="0.15">
      <c r="A5" s="795"/>
      <c r="C5" s="988" t="s">
        <v>1739</v>
      </c>
      <c r="D5" s="1106">
        <v>9688496</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40634</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40642</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40648</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40701</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40701</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40715</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40771</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40780</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40871</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40887</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40899</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40899</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3553</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15">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15">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00000000000001" customHeight="1" thickBot="1" x14ac:dyDescent="0.2">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3349</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3531</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00000000000001" customHeight="1" x14ac:dyDescent="0.15">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3464</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3465</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3434</v>
      </c>
      <c r="I1394" s="741"/>
      <c r="J1394" s="522"/>
      <c r="K1394" s="902">
        <v>76800</v>
      </c>
      <c r="L1394" s="906">
        <f t="shared" si="64"/>
        <v>9609589</v>
      </c>
    </row>
    <row r="1395" spans="1:12" ht="18" customHeight="1" x14ac:dyDescent="0.15">
      <c r="A1395" s="881"/>
      <c r="B1395" s="884"/>
      <c r="C1395" s="885">
        <v>44958</v>
      </c>
      <c r="D1395" s="1170" t="s">
        <v>2594</v>
      </c>
      <c r="E1395" s="1171"/>
      <c r="F1395" s="887">
        <v>141</v>
      </c>
      <c r="G1395" s="1103" t="s">
        <v>446</v>
      </c>
      <c r="H1395" s="111" t="s">
        <v>3434</v>
      </c>
      <c r="I1395" s="741"/>
      <c r="J1395" s="522"/>
      <c r="K1395" s="902">
        <v>30000</v>
      </c>
      <c r="L1395" s="906">
        <f t="shared" si="64"/>
        <v>9639589</v>
      </c>
    </row>
    <row r="1396" spans="1:12" ht="18" customHeight="1" x14ac:dyDescent="0.15">
      <c r="A1396" s="881">
        <v>31</v>
      </c>
      <c r="B1396" s="884"/>
      <c r="C1396" s="885">
        <v>44963</v>
      </c>
      <c r="D1396" s="1122" t="s">
        <v>2592</v>
      </c>
      <c r="E1396" s="1172"/>
      <c r="F1396" s="887">
        <v>111</v>
      </c>
      <c r="G1396" s="1103" t="s">
        <v>142</v>
      </c>
      <c r="H1396" s="111" t="s">
        <v>3390</v>
      </c>
      <c r="I1396" s="741"/>
      <c r="J1396" s="522"/>
      <c r="K1396" s="902">
        <v>11200</v>
      </c>
      <c r="L1396" s="906">
        <f t="shared" si="64"/>
        <v>9650789</v>
      </c>
    </row>
    <row r="1397" spans="1:12" ht="18" customHeight="1" x14ac:dyDescent="0.15">
      <c r="A1397" s="881"/>
      <c r="B1397" s="884"/>
      <c r="C1397" s="885">
        <v>44963</v>
      </c>
      <c r="D1397" s="1122" t="s">
        <v>2594</v>
      </c>
      <c r="E1397" s="1172"/>
      <c r="F1397" s="887">
        <v>141</v>
      </c>
      <c r="G1397" s="1103" t="s">
        <v>142</v>
      </c>
      <c r="H1397" s="111" t="s">
        <v>3390</v>
      </c>
      <c r="I1397" s="741"/>
      <c r="J1397" s="522"/>
      <c r="K1397" s="902">
        <v>30000</v>
      </c>
      <c r="L1397" s="906">
        <f t="shared" si="64"/>
        <v>9680789</v>
      </c>
    </row>
    <row r="1398" spans="1:12" ht="18" customHeight="1" x14ac:dyDescent="0.15">
      <c r="A1398" s="881">
        <v>12</v>
      </c>
      <c r="B1398" s="884"/>
      <c r="C1398" s="885">
        <v>44970</v>
      </c>
      <c r="D1398" s="1122" t="s">
        <v>2592</v>
      </c>
      <c r="E1398" s="1173"/>
      <c r="F1398" s="887">
        <v>111</v>
      </c>
      <c r="G1398" s="1103" t="s">
        <v>2770</v>
      </c>
      <c r="H1398" s="111" t="s">
        <v>3392</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2"/>
      <c r="F1399" s="887">
        <v>141</v>
      </c>
      <c r="G1399" s="1103" t="s">
        <v>2770</v>
      </c>
      <c r="H1399" s="111" t="s">
        <v>3392</v>
      </c>
      <c r="I1399" s="741"/>
      <c r="J1399" s="522"/>
      <c r="K1399" s="902">
        <v>10000</v>
      </c>
      <c r="L1399" s="906">
        <f t="shared" si="65"/>
        <v>9752589</v>
      </c>
    </row>
    <row r="1400" spans="1:12" ht="18" customHeight="1" x14ac:dyDescent="0.15">
      <c r="A1400" s="881"/>
      <c r="B1400" s="884"/>
      <c r="C1400" s="885">
        <v>44970</v>
      </c>
      <c r="D1400" s="1122" t="s">
        <v>762</v>
      </c>
      <c r="E1400" s="1172"/>
      <c r="F1400" s="887">
        <v>151</v>
      </c>
      <c r="G1400" s="1103" t="s">
        <v>201</v>
      </c>
      <c r="H1400" s="111" t="s">
        <v>3469</v>
      </c>
      <c r="I1400" s="741"/>
      <c r="J1400" s="522"/>
      <c r="K1400" s="902">
        <v>10000</v>
      </c>
      <c r="L1400" s="906">
        <f t="shared" si="65"/>
        <v>9762589</v>
      </c>
    </row>
    <row r="1401" spans="1:12" ht="18" customHeight="1" x14ac:dyDescent="0.15">
      <c r="A1401" s="881"/>
      <c r="B1401" s="884"/>
      <c r="C1401" s="885">
        <v>44971</v>
      </c>
      <c r="D1401" s="1122" t="s">
        <v>2561</v>
      </c>
      <c r="E1401" s="1172"/>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2"/>
      <c r="F1402" s="887">
        <v>161</v>
      </c>
      <c r="G1402" s="1103"/>
      <c r="H1402" s="111" t="s">
        <v>3112</v>
      </c>
      <c r="I1402" s="741"/>
      <c r="J1402" s="522"/>
      <c r="K1402" s="902">
        <v>47</v>
      </c>
      <c r="L1402" s="906">
        <f t="shared" si="65"/>
        <v>9902636</v>
      </c>
    </row>
    <row r="1403" spans="1:12" ht="18" customHeight="1" x14ac:dyDescent="0.15">
      <c r="A1403" s="881"/>
      <c r="B1403" s="884"/>
      <c r="C1403" s="885">
        <v>44981</v>
      </c>
      <c r="D1403" s="1175" t="s">
        <v>2757</v>
      </c>
      <c r="E1403" s="1172"/>
      <c r="F1403" s="887">
        <v>251</v>
      </c>
      <c r="G1403" s="1103" t="s">
        <v>4</v>
      </c>
      <c r="H1403" s="111" t="s">
        <v>3468</v>
      </c>
      <c r="I1403" s="741"/>
      <c r="J1403" s="522">
        <v>10000</v>
      </c>
      <c r="K1403" s="902"/>
      <c r="L1403" s="906">
        <f t="shared" si="65"/>
        <v>9892636</v>
      </c>
    </row>
    <row r="1404" spans="1:12" ht="18" customHeight="1" x14ac:dyDescent="0.15">
      <c r="A1404" s="881"/>
      <c r="B1404" s="884"/>
      <c r="C1404" s="885">
        <v>44984</v>
      </c>
      <c r="D1404" s="1122" t="s">
        <v>2790</v>
      </c>
      <c r="E1404" s="1172"/>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2"/>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2"/>
      <c r="F1406" s="887">
        <v>111</v>
      </c>
      <c r="G1406" s="1103" t="s">
        <v>142</v>
      </c>
      <c r="H1406" s="111" t="s">
        <v>3467</v>
      </c>
      <c r="I1406" s="741"/>
      <c r="J1406" s="522"/>
      <c r="K1406" s="902">
        <v>4600</v>
      </c>
      <c r="L1406" s="906">
        <f t="shared" si="65"/>
        <v>10027236</v>
      </c>
    </row>
    <row r="1407" spans="1:12" ht="18" customHeight="1" x14ac:dyDescent="0.15">
      <c r="A1407" s="881"/>
      <c r="B1407" s="884"/>
      <c r="C1407" s="885">
        <v>44986</v>
      </c>
      <c r="D1407" s="1122" t="s">
        <v>2594</v>
      </c>
      <c r="E1407" s="1172"/>
      <c r="F1407" s="887">
        <v>141</v>
      </c>
      <c r="G1407" s="1103" t="s">
        <v>142</v>
      </c>
      <c r="H1407" s="111" t="s">
        <v>3467</v>
      </c>
      <c r="I1407" s="741"/>
      <c r="J1407" s="522"/>
      <c r="K1407" s="902">
        <v>50000</v>
      </c>
      <c r="L1407" s="906">
        <f t="shared" si="65"/>
        <v>10077236</v>
      </c>
    </row>
    <row r="1408" spans="1:12" ht="18" customHeight="1" x14ac:dyDescent="0.15">
      <c r="A1408" s="881">
        <v>21</v>
      </c>
      <c r="B1408" s="884"/>
      <c r="C1408" s="885">
        <v>44986</v>
      </c>
      <c r="D1408" s="1122" t="s">
        <v>2592</v>
      </c>
      <c r="E1408" s="1172"/>
      <c r="F1408" s="887">
        <v>111</v>
      </c>
      <c r="G1408" s="1103" t="s">
        <v>77</v>
      </c>
      <c r="H1408" s="111" t="s">
        <v>3418</v>
      </c>
      <c r="I1408" s="741"/>
      <c r="J1408" s="522"/>
      <c r="K1408" s="902">
        <v>29600</v>
      </c>
      <c r="L1408" s="906">
        <f t="shared" si="65"/>
        <v>10106836</v>
      </c>
    </row>
    <row r="1409" spans="1:12" ht="18" customHeight="1" x14ac:dyDescent="0.15">
      <c r="A1409" s="881">
        <v>73</v>
      </c>
      <c r="B1409" s="884"/>
      <c r="C1409" s="885">
        <v>44993</v>
      </c>
      <c r="D1409" s="1122" t="s">
        <v>2592</v>
      </c>
      <c r="E1409" s="1172"/>
      <c r="F1409" s="887">
        <v>111</v>
      </c>
      <c r="G1409" s="1103" t="s">
        <v>409</v>
      </c>
      <c r="H1409" s="111" t="s">
        <v>3473</v>
      </c>
      <c r="I1409" s="741"/>
      <c r="J1409" s="522"/>
      <c r="K1409" s="902">
        <v>2200</v>
      </c>
      <c r="L1409" s="906">
        <f t="shared" si="65"/>
        <v>10109036</v>
      </c>
    </row>
    <row r="1410" spans="1:12" ht="18" customHeight="1" x14ac:dyDescent="0.15">
      <c r="A1410" s="881"/>
      <c r="B1410" s="884"/>
      <c r="C1410" s="885">
        <v>44995</v>
      </c>
      <c r="D1410" s="1122" t="s">
        <v>2594</v>
      </c>
      <c r="E1410" s="1172"/>
      <c r="F1410" s="887">
        <v>141</v>
      </c>
      <c r="G1410" s="1103" t="s">
        <v>409</v>
      </c>
      <c r="H1410" s="111" t="s">
        <v>3473</v>
      </c>
      <c r="I1410" s="741"/>
      <c r="J1410" s="522"/>
      <c r="K1410" s="902">
        <v>10000</v>
      </c>
      <c r="L1410" s="906">
        <f t="shared" si="65"/>
        <v>10119036</v>
      </c>
    </row>
    <row r="1411" spans="1:12" ht="18" customHeight="1" thickBot="1" x14ac:dyDescent="0.2">
      <c r="A1411" s="1100"/>
      <c r="B1411" s="1099" t="s">
        <v>3556</v>
      </c>
      <c r="C1411" s="1097">
        <v>44995</v>
      </c>
      <c r="D1411" s="1226" t="s">
        <v>2705</v>
      </c>
      <c r="E1411" s="1227"/>
      <c r="F1411" s="1093">
        <v>241</v>
      </c>
      <c r="G1411" s="1092" t="s">
        <v>4</v>
      </c>
      <c r="H1411" s="1091" t="s">
        <v>3576</v>
      </c>
      <c r="I1411" s="1090"/>
      <c r="J1411" s="1089">
        <v>130000</v>
      </c>
      <c r="K1411" s="1088"/>
      <c r="L1411" s="1087">
        <f t="shared" si="65"/>
        <v>9989036</v>
      </c>
    </row>
    <row r="1412" spans="1:12" ht="18" customHeight="1" x14ac:dyDescent="0.15">
      <c r="A1412" s="897"/>
      <c r="B1412" s="1063" t="s">
        <v>3557</v>
      </c>
      <c r="C1412" s="886">
        <v>45033</v>
      </c>
      <c r="D1412" s="45" t="s">
        <v>2625</v>
      </c>
      <c r="E1412" s="1173"/>
      <c r="F1412" s="888">
        <v>231</v>
      </c>
      <c r="G1412" s="1228"/>
      <c r="H1412" s="471" t="s">
        <v>3165</v>
      </c>
      <c r="I1412" s="750"/>
      <c r="J1412" s="644">
        <v>440</v>
      </c>
      <c r="K1412" s="966"/>
      <c r="L1412" s="907">
        <f t="shared" si="65"/>
        <v>9988596</v>
      </c>
    </row>
    <row r="1413" spans="1:12" ht="18" customHeight="1" x14ac:dyDescent="0.15">
      <c r="A1413" s="881">
        <v>13</v>
      </c>
      <c r="B1413" s="884"/>
      <c r="C1413" s="885">
        <v>45044</v>
      </c>
      <c r="D1413" s="1122" t="s">
        <v>2592</v>
      </c>
      <c r="E1413" s="1172"/>
      <c r="F1413" s="887">
        <v>111</v>
      </c>
      <c r="G1413" s="1103" t="s">
        <v>77</v>
      </c>
      <c r="H1413" s="111" t="s">
        <v>3558</v>
      </c>
      <c r="I1413" s="741"/>
      <c r="J1413" s="522"/>
      <c r="K1413" s="902">
        <v>54800</v>
      </c>
      <c r="L1413" s="906">
        <f t="shared" si="65"/>
        <v>10043396</v>
      </c>
    </row>
    <row r="1414" spans="1:12" ht="18" customHeight="1" x14ac:dyDescent="0.15">
      <c r="A1414" s="881"/>
      <c r="B1414" s="884"/>
      <c r="C1414" s="885">
        <v>45053</v>
      </c>
      <c r="D1414" s="1122" t="s">
        <v>2561</v>
      </c>
      <c r="E1414" s="1172"/>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2"/>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2"/>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2"/>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5" t="s">
        <v>2622</v>
      </c>
      <c r="E1418" s="1172"/>
      <c r="F1418" s="887">
        <v>211</v>
      </c>
      <c r="G1418" s="1103" t="s">
        <v>89</v>
      </c>
      <c r="H1418" s="111" t="s">
        <v>3560</v>
      </c>
      <c r="I1418" s="741"/>
      <c r="J1418" s="522">
        <v>432863</v>
      </c>
      <c r="K1418" s="902"/>
      <c r="L1418" s="906">
        <f t="shared" si="65"/>
        <v>9695533</v>
      </c>
    </row>
    <row r="1419" spans="1:12" ht="18" customHeight="1" x14ac:dyDescent="0.15">
      <c r="A1419" s="881"/>
      <c r="B1419" s="884"/>
      <c r="C1419" s="885">
        <v>45056</v>
      </c>
      <c r="D1419" s="1175" t="s">
        <v>2622</v>
      </c>
      <c r="E1419" s="1172"/>
      <c r="F1419" s="887">
        <v>211</v>
      </c>
      <c r="G1419" s="1103" t="s">
        <v>89</v>
      </c>
      <c r="H1419" s="111" t="s">
        <v>3559</v>
      </c>
      <c r="I1419" s="741"/>
      <c r="J1419" s="522">
        <v>313983</v>
      </c>
      <c r="K1419" s="902"/>
      <c r="L1419" s="906">
        <f t="shared" si="65"/>
        <v>9381550</v>
      </c>
    </row>
    <row r="1420" spans="1:12" ht="18" customHeight="1" x14ac:dyDescent="0.15">
      <c r="A1420" s="881"/>
      <c r="B1420" s="884"/>
      <c r="C1420" s="885">
        <v>45056</v>
      </c>
      <c r="D1420" s="1175" t="s">
        <v>2625</v>
      </c>
      <c r="E1420" s="1172"/>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2"/>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2"/>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2"/>
      <c r="F1423" s="887">
        <v>131</v>
      </c>
      <c r="G1423" s="1103" t="s">
        <v>3561</v>
      </c>
      <c r="H1423" s="111"/>
      <c r="I1423" s="741"/>
      <c r="J1423" s="522"/>
      <c r="K1423" s="902">
        <v>20000</v>
      </c>
      <c r="L1423" s="906">
        <f t="shared" si="65"/>
        <v>9461110</v>
      </c>
    </row>
    <row r="1424" spans="1:12" ht="18" customHeight="1" x14ac:dyDescent="0.15">
      <c r="A1424" s="881"/>
      <c r="B1424" s="884"/>
      <c r="C1424" s="885">
        <v>45071</v>
      </c>
      <c r="D1424" s="1122" t="s">
        <v>2561</v>
      </c>
      <c r="E1424" s="1172"/>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3"/>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2"/>
      <c r="F1426" s="887">
        <v>221</v>
      </c>
      <c r="G1426" s="1103" t="s">
        <v>4</v>
      </c>
      <c r="H1426" s="111" t="s">
        <v>3562</v>
      </c>
      <c r="I1426" s="741"/>
      <c r="J1426" s="522">
        <v>200000</v>
      </c>
      <c r="K1426" s="902"/>
      <c r="L1426" s="906">
        <f t="shared" si="65"/>
        <v>9301110</v>
      </c>
    </row>
    <row r="1427" spans="1:12" ht="18" customHeight="1" x14ac:dyDescent="0.15">
      <c r="A1427" s="881"/>
      <c r="B1427" s="884"/>
      <c r="C1427" s="885">
        <v>45077</v>
      </c>
      <c r="D1427" s="1175" t="s">
        <v>2625</v>
      </c>
      <c r="E1427" s="1172"/>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3553</v>
      </c>
      <c r="E1428" s="1172"/>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2"/>
      <c r="F1429" s="887">
        <v>111</v>
      </c>
      <c r="G1429" s="1103" t="s">
        <v>2728</v>
      </c>
      <c r="H1429" s="111" t="s">
        <v>3399</v>
      </c>
      <c r="I1429" s="741"/>
      <c r="J1429" s="522"/>
      <c r="K1429" s="902">
        <v>9600</v>
      </c>
      <c r="L1429" s="906">
        <f t="shared" si="65"/>
        <v>9460270</v>
      </c>
    </row>
    <row r="1430" spans="1:12" ht="18" customHeight="1" x14ac:dyDescent="0.15">
      <c r="A1430" s="881"/>
      <c r="B1430" s="884"/>
      <c r="C1430" s="885">
        <v>45079</v>
      </c>
      <c r="D1430" s="1122" t="s">
        <v>2594</v>
      </c>
      <c r="E1430" s="1172"/>
      <c r="F1430" s="887">
        <v>141</v>
      </c>
      <c r="G1430" s="1103" t="s">
        <v>2728</v>
      </c>
      <c r="H1430" s="111" t="s">
        <v>3399</v>
      </c>
      <c r="I1430" s="741"/>
      <c r="J1430" s="522"/>
      <c r="K1430" s="902">
        <v>50000</v>
      </c>
      <c r="L1430" s="906">
        <f t="shared" si="65"/>
        <v>9510270</v>
      </c>
    </row>
    <row r="1431" spans="1:12" ht="18" customHeight="1" x14ac:dyDescent="0.15">
      <c r="A1431" s="881">
        <v>35</v>
      </c>
      <c r="B1431" s="884"/>
      <c r="C1431" s="885">
        <v>45079</v>
      </c>
      <c r="D1431" s="1174" t="s">
        <v>2592</v>
      </c>
      <c r="E1431" s="1172"/>
      <c r="F1431" s="887">
        <v>111</v>
      </c>
      <c r="G1431" s="1103" t="s">
        <v>2728</v>
      </c>
      <c r="H1431" s="111" t="s">
        <v>3401</v>
      </c>
      <c r="I1431" s="741"/>
      <c r="J1431" s="522"/>
      <c r="K1431" s="902">
        <v>4200</v>
      </c>
      <c r="L1431" s="906">
        <f t="shared" si="65"/>
        <v>9514470</v>
      </c>
    </row>
    <row r="1432" spans="1:12" ht="18" customHeight="1" x14ac:dyDescent="0.15">
      <c r="A1432" s="881"/>
      <c r="B1432" s="884"/>
      <c r="C1432" s="885">
        <v>45079</v>
      </c>
      <c r="D1432" s="1122" t="s">
        <v>2594</v>
      </c>
      <c r="E1432" s="1172"/>
      <c r="F1432" s="887">
        <v>141</v>
      </c>
      <c r="G1432" s="1103" t="s">
        <v>2728</v>
      </c>
      <c r="H1432" s="111" t="s">
        <v>3401</v>
      </c>
      <c r="I1432" s="741"/>
      <c r="J1432" s="522"/>
      <c r="K1432" s="902">
        <v>10000</v>
      </c>
      <c r="L1432" s="906">
        <f t="shared" si="65"/>
        <v>9524470</v>
      </c>
    </row>
    <row r="1433" spans="1:12" ht="18" customHeight="1" x14ac:dyDescent="0.15">
      <c r="A1433" s="881">
        <v>51</v>
      </c>
      <c r="B1433" s="884"/>
      <c r="C1433" s="885">
        <v>45089</v>
      </c>
      <c r="D1433" s="1122" t="s">
        <v>2592</v>
      </c>
      <c r="E1433" s="1172"/>
      <c r="F1433" s="887">
        <v>111</v>
      </c>
      <c r="G1433" s="1103" t="s">
        <v>321</v>
      </c>
      <c r="H1433" s="111" t="s">
        <v>3442</v>
      </c>
      <c r="I1433" s="741"/>
      <c r="J1433" s="522"/>
      <c r="K1433" s="902">
        <v>5600</v>
      </c>
      <c r="L1433" s="906">
        <f t="shared" si="65"/>
        <v>9530070</v>
      </c>
    </row>
    <row r="1434" spans="1:12" ht="18" customHeight="1" x14ac:dyDescent="0.15">
      <c r="A1434" s="881"/>
      <c r="B1434" s="884"/>
      <c r="C1434" s="885">
        <v>45089</v>
      </c>
      <c r="D1434" s="1122" t="s">
        <v>2594</v>
      </c>
      <c r="E1434" s="1172"/>
      <c r="F1434" s="887">
        <v>141</v>
      </c>
      <c r="G1434" s="1103" t="s">
        <v>321</v>
      </c>
      <c r="H1434" s="111" t="s">
        <v>3442</v>
      </c>
      <c r="I1434" s="741"/>
      <c r="J1434" s="522"/>
      <c r="K1434" s="902">
        <v>50000</v>
      </c>
      <c r="L1434" s="906">
        <f t="shared" si="65"/>
        <v>9580070</v>
      </c>
    </row>
    <row r="1435" spans="1:12" ht="18" customHeight="1" x14ac:dyDescent="0.15">
      <c r="A1435" s="881"/>
      <c r="B1435" s="884"/>
      <c r="C1435" s="885">
        <v>45090</v>
      </c>
      <c r="D1435" s="1122" t="s">
        <v>2561</v>
      </c>
      <c r="E1435" s="1172"/>
      <c r="F1435" s="887">
        <v>131</v>
      </c>
      <c r="G1435" s="1103" t="s">
        <v>3352</v>
      </c>
      <c r="H1435" s="111"/>
      <c r="I1435" s="741"/>
      <c r="J1435" s="522"/>
      <c r="K1435" s="902">
        <v>35000</v>
      </c>
      <c r="L1435" s="906">
        <f t="shared" si="65"/>
        <v>9615070</v>
      </c>
    </row>
    <row r="1436" spans="1:12" ht="18" customHeight="1" x14ac:dyDescent="0.15">
      <c r="A1436" s="881"/>
      <c r="B1436" s="884"/>
      <c r="C1436" s="885">
        <v>45090</v>
      </c>
      <c r="D1436" s="1122" t="s">
        <v>2561</v>
      </c>
      <c r="E1436" s="1172"/>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2"/>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3569</v>
      </c>
      <c r="E1438" s="1172"/>
      <c r="F1438" s="887">
        <v>264</v>
      </c>
      <c r="G1438" s="1103" t="s">
        <v>4</v>
      </c>
      <c r="H1438" s="111" t="s">
        <v>3571</v>
      </c>
      <c r="I1438" s="741"/>
      <c r="J1438" s="522"/>
      <c r="K1438" s="902">
        <v>34451</v>
      </c>
      <c r="L1438" s="906">
        <f t="shared" si="65"/>
        <v>9719521</v>
      </c>
    </row>
    <row r="1439" spans="1:12" ht="18" customHeight="1" x14ac:dyDescent="0.15">
      <c r="A1439" s="881">
        <v>11</v>
      </c>
      <c r="B1439" s="884"/>
      <c r="C1439" s="885">
        <v>45103</v>
      </c>
      <c r="D1439" s="1122" t="s">
        <v>2594</v>
      </c>
      <c r="E1439" s="1172"/>
      <c r="F1439" s="887">
        <v>141</v>
      </c>
      <c r="G1439" s="1103" t="s">
        <v>73</v>
      </c>
      <c r="H1439" s="111" t="s">
        <v>3386</v>
      </c>
      <c r="I1439" s="741"/>
      <c r="J1439" s="522"/>
      <c r="K1439" s="902">
        <v>30000</v>
      </c>
      <c r="L1439" s="906">
        <f t="shared" si="65"/>
        <v>9749521</v>
      </c>
    </row>
    <row r="1440" spans="1:12" ht="18" customHeight="1" x14ac:dyDescent="0.15">
      <c r="A1440" s="881">
        <v>14</v>
      </c>
      <c r="B1440" s="884"/>
      <c r="C1440" s="885">
        <v>45103</v>
      </c>
      <c r="D1440" s="1122" t="s">
        <v>2594</v>
      </c>
      <c r="E1440" s="1172"/>
      <c r="F1440" s="887">
        <v>141</v>
      </c>
      <c r="G1440" s="1103" t="s">
        <v>73</v>
      </c>
      <c r="H1440" s="111" t="s">
        <v>3565</v>
      </c>
      <c r="I1440" s="741"/>
      <c r="J1440" s="522"/>
      <c r="K1440" s="902">
        <v>10000</v>
      </c>
      <c r="L1440" s="906">
        <f t="shared" si="65"/>
        <v>9759521</v>
      </c>
    </row>
    <row r="1441" spans="1:12" ht="18" customHeight="1" x14ac:dyDescent="0.15">
      <c r="A1441" s="881">
        <v>13</v>
      </c>
      <c r="B1441" s="884"/>
      <c r="C1441" s="885">
        <v>45103</v>
      </c>
      <c r="D1441" s="1122" t="s">
        <v>2594</v>
      </c>
      <c r="E1441" s="1172"/>
      <c r="F1441" s="887">
        <v>141</v>
      </c>
      <c r="G1441" s="1103" t="s">
        <v>73</v>
      </c>
      <c r="H1441" s="111" t="s">
        <v>3566</v>
      </c>
      <c r="I1441" s="741"/>
      <c r="J1441" s="522"/>
      <c r="K1441" s="902">
        <v>20000</v>
      </c>
      <c r="L1441" s="906">
        <f t="shared" si="65"/>
        <v>9779521</v>
      </c>
    </row>
    <row r="1442" spans="1:12" ht="18" customHeight="1" x14ac:dyDescent="0.15">
      <c r="A1442" s="881">
        <v>16</v>
      </c>
      <c r="B1442" s="884"/>
      <c r="C1442" s="885">
        <v>45103</v>
      </c>
      <c r="D1442" s="1122" t="s">
        <v>2594</v>
      </c>
      <c r="E1442" s="1172"/>
      <c r="F1442" s="887">
        <v>141</v>
      </c>
      <c r="G1442" s="1103" t="s">
        <v>73</v>
      </c>
      <c r="H1442" s="111" t="s">
        <v>3567</v>
      </c>
      <c r="I1442" s="741"/>
      <c r="J1442" s="522"/>
      <c r="K1442" s="902">
        <v>10000</v>
      </c>
      <c r="L1442" s="906">
        <f t="shared" si="65"/>
        <v>9789521</v>
      </c>
    </row>
    <row r="1443" spans="1:12" ht="18" customHeight="1" x14ac:dyDescent="0.15">
      <c r="A1443" s="881">
        <v>17</v>
      </c>
      <c r="B1443" s="884"/>
      <c r="C1443" s="885">
        <v>45103</v>
      </c>
      <c r="D1443" s="1122" t="s">
        <v>2594</v>
      </c>
      <c r="E1443" s="1172"/>
      <c r="F1443" s="887">
        <v>141</v>
      </c>
      <c r="G1443" s="1103" t="s">
        <v>73</v>
      </c>
      <c r="H1443" s="111" t="s">
        <v>3568</v>
      </c>
      <c r="I1443" s="741"/>
      <c r="J1443" s="522"/>
      <c r="K1443" s="902">
        <v>10000</v>
      </c>
      <c r="L1443" s="906">
        <f t="shared" si="65"/>
        <v>9799521</v>
      </c>
    </row>
    <row r="1444" spans="1:12" ht="18" customHeight="1" x14ac:dyDescent="0.15">
      <c r="A1444" s="881"/>
      <c r="B1444" s="884"/>
      <c r="C1444" s="885">
        <v>45106</v>
      </c>
      <c r="D1444" s="1122" t="s">
        <v>3320</v>
      </c>
      <c r="E1444" s="1172"/>
      <c r="F1444" s="887">
        <v>151</v>
      </c>
      <c r="G1444" s="1103" t="s">
        <v>325</v>
      </c>
      <c r="H1444" s="111" t="s">
        <v>3315</v>
      </c>
      <c r="I1444" s="741"/>
      <c r="J1444" s="522"/>
      <c r="K1444" s="902">
        <v>10000</v>
      </c>
      <c r="L1444" s="906">
        <f t="shared" si="65"/>
        <v>9809521</v>
      </c>
    </row>
    <row r="1445" spans="1:12" ht="18" customHeight="1" x14ac:dyDescent="0.15">
      <c r="A1445" s="881">
        <v>19</v>
      </c>
      <c r="B1445" s="884"/>
      <c r="C1445" s="885">
        <v>45106</v>
      </c>
      <c r="D1445" s="1122" t="s">
        <v>2594</v>
      </c>
      <c r="E1445" s="1172"/>
      <c r="F1445" s="887">
        <v>141</v>
      </c>
      <c r="G1445" s="1103" t="s">
        <v>3573</v>
      </c>
      <c r="H1445" s="111" t="s">
        <v>3572</v>
      </c>
      <c r="I1445" s="741"/>
      <c r="J1445" s="522"/>
      <c r="K1445" s="902">
        <v>30000</v>
      </c>
      <c r="L1445" s="906">
        <f t="shared" si="65"/>
        <v>9839521</v>
      </c>
    </row>
    <row r="1446" spans="1:12" ht="18" customHeight="1" x14ac:dyDescent="0.15">
      <c r="A1446" s="881">
        <v>19</v>
      </c>
      <c r="B1446" s="884"/>
      <c r="C1446" s="885">
        <v>45106</v>
      </c>
      <c r="D1446" s="1122" t="s">
        <v>2592</v>
      </c>
      <c r="E1446" s="1172"/>
      <c r="F1446" s="887">
        <v>111</v>
      </c>
      <c r="G1446" s="1103" t="s">
        <v>3573</v>
      </c>
      <c r="H1446" s="111" t="s">
        <v>3574</v>
      </c>
      <c r="I1446" s="741"/>
      <c r="J1446" s="522"/>
      <c r="K1446" s="902">
        <v>63600</v>
      </c>
      <c r="L1446" s="906">
        <f t="shared" si="65"/>
        <v>9903121</v>
      </c>
    </row>
    <row r="1447" spans="1:12" ht="18" customHeight="1" x14ac:dyDescent="0.15">
      <c r="A1447" s="881"/>
      <c r="B1447" s="884"/>
      <c r="C1447" s="885">
        <v>45106</v>
      </c>
      <c r="D1447" s="1175" t="s">
        <v>2705</v>
      </c>
      <c r="E1447" s="1172"/>
      <c r="F1447" s="887">
        <v>241</v>
      </c>
      <c r="G1447" s="1103" t="s">
        <v>4</v>
      </c>
      <c r="H1447" s="111" t="s">
        <v>3575</v>
      </c>
      <c r="I1447" s="741"/>
      <c r="J1447" s="522">
        <v>220000</v>
      </c>
      <c r="K1447" s="902"/>
      <c r="L1447" s="906">
        <f t="shared" si="65"/>
        <v>9683121</v>
      </c>
    </row>
    <row r="1448" spans="1:12" ht="18" customHeight="1" x14ac:dyDescent="0.15">
      <c r="A1448" s="881"/>
      <c r="B1448" s="884"/>
      <c r="C1448" s="885">
        <v>45110</v>
      </c>
      <c r="D1448" s="1175" t="s">
        <v>2757</v>
      </c>
      <c r="E1448" s="1172"/>
      <c r="F1448" s="887">
        <v>251</v>
      </c>
      <c r="G1448" s="1103" t="s">
        <v>325</v>
      </c>
      <c r="H1448" s="111" t="s">
        <v>3578</v>
      </c>
      <c r="I1448" s="741"/>
      <c r="J1448" s="522">
        <v>10000</v>
      </c>
      <c r="K1448" s="902"/>
      <c r="L1448" s="906">
        <f t="shared" si="65"/>
        <v>9673121</v>
      </c>
    </row>
    <row r="1449" spans="1:12" ht="18" customHeight="1" x14ac:dyDescent="0.15">
      <c r="A1449" s="881"/>
      <c r="B1449" s="884"/>
      <c r="C1449" s="885">
        <v>45110</v>
      </c>
      <c r="D1449" s="1175" t="s">
        <v>2625</v>
      </c>
      <c r="E1449" s="1172"/>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2"/>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3553</v>
      </c>
      <c r="E1451" s="1172"/>
      <c r="F1451" s="887">
        <v>131</v>
      </c>
      <c r="G1451" s="1103" t="s">
        <v>3579</v>
      </c>
      <c r="H1451" s="111"/>
      <c r="I1451" s="741"/>
      <c r="J1451" s="522"/>
      <c r="K1451" s="902">
        <v>90000</v>
      </c>
      <c r="L1451" s="906">
        <f t="shared" si="65"/>
        <v>9853011</v>
      </c>
    </row>
    <row r="1452" spans="1:12" ht="18" customHeight="1" x14ac:dyDescent="0.15">
      <c r="A1452" s="881">
        <v>34</v>
      </c>
      <c r="B1452" s="884"/>
      <c r="C1452" s="885">
        <v>45120</v>
      </c>
      <c r="D1452" s="1122" t="s">
        <v>2592</v>
      </c>
      <c r="E1452" s="1172"/>
      <c r="F1452" s="887">
        <v>111</v>
      </c>
      <c r="G1452" s="1103" t="s">
        <v>142</v>
      </c>
      <c r="H1452" s="111" t="s">
        <v>3415</v>
      </c>
      <c r="I1452" s="741"/>
      <c r="J1452" s="522"/>
      <c r="K1452" s="902">
        <v>2800</v>
      </c>
      <c r="L1452" s="906">
        <f t="shared" si="65"/>
        <v>9855811</v>
      </c>
    </row>
    <row r="1453" spans="1:12" ht="18" customHeight="1" x14ac:dyDescent="0.15">
      <c r="A1453" s="881"/>
      <c r="B1453" s="884"/>
      <c r="C1453" s="885">
        <v>45120</v>
      </c>
      <c r="D1453" s="1122" t="s">
        <v>2594</v>
      </c>
      <c r="E1453" s="1172"/>
      <c r="F1453" s="887">
        <v>141</v>
      </c>
      <c r="G1453" s="1103" t="s">
        <v>142</v>
      </c>
      <c r="H1453" s="111" t="s">
        <v>3415</v>
      </c>
      <c r="I1453" s="741"/>
      <c r="J1453" s="522"/>
      <c r="K1453" s="902">
        <v>50000</v>
      </c>
      <c r="L1453" s="906">
        <f t="shared" si="65"/>
        <v>9905811</v>
      </c>
    </row>
    <row r="1454" spans="1:12" ht="18" customHeight="1" x14ac:dyDescent="0.15">
      <c r="A1454" s="881">
        <v>33</v>
      </c>
      <c r="B1454" s="884"/>
      <c r="C1454" s="885">
        <v>45120</v>
      </c>
      <c r="D1454" s="1122" t="s">
        <v>2592</v>
      </c>
      <c r="E1454" s="1172"/>
      <c r="F1454" s="887">
        <v>111</v>
      </c>
      <c r="G1454" s="1103" t="s">
        <v>409</v>
      </c>
      <c r="H1454" s="111" t="s">
        <v>3359</v>
      </c>
      <c r="I1454" s="741"/>
      <c r="J1454" s="522"/>
      <c r="K1454" s="902">
        <v>3200</v>
      </c>
      <c r="L1454" s="906">
        <f t="shared" si="65"/>
        <v>9909011</v>
      </c>
    </row>
    <row r="1455" spans="1:12" ht="18" customHeight="1" x14ac:dyDescent="0.15">
      <c r="A1455" s="881"/>
      <c r="B1455" s="884"/>
      <c r="C1455" s="885">
        <v>45120</v>
      </c>
      <c r="D1455" s="1122" t="s">
        <v>2594</v>
      </c>
      <c r="E1455" s="1172"/>
      <c r="F1455" s="887">
        <v>141</v>
      </c>
      <c r="G1455" s="1103" t="s">
        <v>409</v>
      </c>
      <c r="H1455" s="111" t="s">
        <v>3359</v>
      </c>
      <c r="I1455" s="741"/>
      <c r="J1455" s="522"/>
      <c r="K1455" s="902">
        <v>50000</v>
      </c>
      <c r="L1455" s="906">
        <f t="shared" si="65"/>
        <v>9959011</v>
      </c>
    </row>
    <row r="1456" spans="1:12" ht="18" customHeight="1" x14ac:dyDescent="0.15">
      <c r="A1456" s="881">
        <v>16</v>
      </c>
      <c r="B1456" s="884"/>
      <c r="C1456" s="885">
        <v>45129</v>
      </c>
      <c r="D1456" s="1122" t="s">
        <v>2592</v>
      </c>
      <c r="E1456" s="1172"/>
      <c r="F1456" s="887">
        <v>111</v>
      </c>
      <c r="G1456" s="1103" t="s">
        <v>77</v>
      </c>
      <c r="H1456" s="111" t="s">
        <v>3406</v>
      </c>
      <c r="I1456" s="741"/>
      <c r="J1456" s="522"/>
      <c r="K1456" s="902">
        <v>23200</v>
      </c>
      <c r="L1456" s="906">
        <f t="shared" si="65"/>
        <v>9982211</v>
      </c>
    </row>
    <row r="1457" spans="1:12" ht="18" customHeight="1" x14ac:dyDescent="0.15">
      <c r="A1457" s="881">
        <v>17</v>
      </c>
      <c r="B1457" s="884"/>
      <c r="C1457" s="885">
        <v>45133</v>
      </c>
      <c r="D1457" s="1122" t="s">
        <v>2592</v>
      </c>
      <c r="E1457" s="1172"/>
      <c r="F1457" s="887">
        <v>111</v>
      </c>
      <c r="G1457" s="1103" t="s">
        <v>77</v>
      </c>
      <c r="H1457" s="111" t="s">
        <v>3408</v>
      </c>
      <c r="I1457" s="741"/>
      <c r="J1457" s="522"/>
      <c r="K1457" s="902">
        <v>10800</v>
      </c>
      <c r="L1457" s="906">
        <f t="shared" si="65"/>
        <v>9993011</v>
      </c>
    </row>
    <row r="1458" spans="1:12" ht="18" customHeight="1" x14ac:dyDescent="0.15">
      <c r="A1458" s="881"/>
      <c r="B1458" s="884"/>
      <c r="C1458" s="885">
        <v>45140</v>
      </c>
      <c r="D1458" s="1175" t="s">
        <v>2705</v>
      </c>
      <c r="E1458" s="1172"/>
      <c r="F1458" s="887">
        <v>241</v>
      </c>
      <c r="G1458" s="1103" t="s">
        <v>4</v>
      </c>
      <c r="H1458" s="111" t="s">
        <v>3576</v>
      </c>
      <c r="I1458" s="741"/>
      <c r="J1458" s="522">
        <v>130000</v>
      </c>
      <c r="K1458" s="902"/>
      <c r="L1458" s="906">
        <f t="shared" si="65"/>
        <v>9863011</v>
      </c>
    </row>
    <row r="1459" spans="1:12" ht="18" customHeight="1" x14ac:dyDescent="0.15">
      <c r="A1459" s="881"/>
      <c r="B1459" s="884"/>
      <c r="C1459" s="885">
        <v>45159</v>
      </c>
      <c r="D1459" s="1122" t="s">
        <v>3581</v>
      </c>
      <c r="E1459" s="1172"/>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2"/>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5" t="s">
        <v>2852</v>
      </c>
      <c r="E1461" s="1172"/>
      <c r="F1461" s="887">
        <v>221</v>
      </c>
      <c r="G1461" s="1103" t="s">
        <v>4</v>
      </c>
      <c r="H1461" s="111" t="s">
        <v>3582</v>
      </c>
      <c r="I1461" s="741"/>
      <c r="J1461" s="522">
        <v>200000</v>
      </c>
      <c r="K1461" s="902"/>
      <c r="L1461" s="906">
        <f t="shared" si="65"/>
        <v>9803060</v>
      </c>
    </row>
    <row r="1462" spans="1:12" ht="18" customHeight="1" x14ac:dyDescent="0.15">
      <c r="A1462" s="881"/>
      <c r="B1462" s="884"/>
      <c r="C1462" s="885">
        <v>45189</v>
      </c>
      <c r="D1462" s="1175" t="s">
        <v>2852</v>
      </c>
      <c r="E1462" s="1172"/>
      <c r="F1462" s="887">
        <v>221</v>
      </c>
      <c r="G1462" s="1103" t="s">
        <v>4</v>
      </c>
      <c r="H1462" s="111" t="s">
        <v>3583</v>
      </c>
      <c r="I1462" s="741"/>
      <c r="J1462" s="522">
        <v>50000</v>
      </c>
      <c r="K1462" s="902"/>
      <c r="L1462" s="906">
        <f t="shared" ref="L1462:L1525" si="66">IF(C1462="","",L1461+K1462-J1462)</f>
        <v>9753060</v>
      </c>
    </row>
    <row r="1463" spans="1:12" ht="18" customHeight="1" x14ac:dyDescent="0.15">
      <c r="A1463" s="881"/>
      <c r="B1463" s="884"/>
      <c r="C1463" s="885">
        <v>45189</v>
      </c>
      <c r="D1463" s="1175" t="s">
        <v>2625</v>
      </c>
      <c r="E1463" s="1172"/>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2"/>
      <c r="F1464" s="887">
        <v>111</v>
      </c>
      <c r="G1464" s="1103" t="s">
        <v>142</v>
      </c>
      <c r="H1464" s="111" t="s">
        <v>3364</v>
      </c>
      <c r="I1464" s="741"/>
      <c r="J1464" s="522"/>
      <c r="K1464" s="902">
        <v>2400</v>
      </c>
      <c r="L1464" s="906">
        <f t="shared" si="66"/>
        <v>9755020</v>
      </c>
    </row>
    <row r="1465" spans="1:12" ht="18" customHeight="1" x14ac:dyDescent="0.15">
      <c r="A1465" s="881"/>
      <c r="B1465" s="884"/>
      <c r="C1465" s="885">
        <v>45198</v>
      </c>
      <c r="D1465" s="1122" t="s">
        <v>2594</v>
      </c>
      <c r="E1465" s="1172"/>
      <c r="F1465" s="887">
        <v>141</v>
      </c>
      <c r="G1465" s="1103" t="s">
        <v>142</v>
      </c>
      <c r="H1465" s="111" t="s">
        <v>3364</v>
      </c>
      <c r="I1465" s="741"/>
      <c r="J1465" s="522"/>
      <c r="K1465" s="902">
        <v>50000</v>
      </c>
      <c r="L1465" s="906">
        <f t="shared" si="66"/>
        <v>9805020</v>
      </c>
    </row>
    <row r="1466" spans="1:12" ht="18" customHeight="1" x14ac:dyDescent="0.15">
      <c r="A1466" s="881"/>
      <c r="B1466" s="884"/>
      <c r="C1466" s="885">
        <v>45204</v>
      </c>
      <c r="D1466" s="1122" t="s">
        <v>2561</v>
      </c>
      <c r="E1466" s="1172"/>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2"/>
      <c r="F1467" s="887">
        <v>131</v>
      </c>
      <c r="G1467" s="1103" t="s">
        <v>26</v>
      </c>
      <c r="H1467" s="111"/>
      <c r="I1467" s="741"/>
      <c r="J1467" s="522"/>
      <c r="K1467" s="902">
        <v>5000</v>
      </c>
      <c r="L1467" s="906">
        <f t="shared" si="66"/>
        <v>9840020</v>
      </c>
    </row>
    <row r="1468" spans="1:12" ht="18" customHeight="1" x14ac:dyDescent="0.15">
      <c r="A1468" s="881"/>
      <c r="B1468" s="884"/>
      <c r="C1468" s="885">
        <v>45224</v>
      </c>
      <c r="D1468" s="1175" t="s">
        <v>2622</v>
      </c>
      <c r="E1468" s="1172"/>
      <c r="F1468" s="887">
        <v>211</v>
      </c>
      <c r="G1468" s="1103" t="s">
        <v>2568</v>
      </c>
      <c r="H1468" s="111" t="s">
        <v>3584</v>
      </c>
      <c r="I1468" s="741"/>
      <c r="J1468" s="522">
        <v>20500</v>
      </c>
      <c r="K1468" s="902"/>
      <c r="L1468" s="906">
        <f t="shared" si="66"/>
        <v>9819520</v>
      </c>
    </row>
    <row r="1469" spans="1:12" ht="18" customHeight="1" x14ac:dyDescent="0.15">
      <c r="A1469" s="881"/>
      <c r="B1469" s="884"/>
      <c r="C1469" s="885">
        <v>45224</v>
      </c>
      <c r="D1469" s="1175" t="s">
        <v>2625</v>
      </c>
      <c r="E1469" s="1172"/>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2"/>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2"/>
      <c r="F1471" s="887">
        <v>111</v>
      </c>
      <c r="G1471" s="1103" t="s">
        <v>142</v>
      </c>
      <c r="H1471" s="111" t="s">
        <v>3467</v>
      </c>
      <c r="I1471" s="741"/>
      <c r="J1471" s="522"/>
      <c r="K1471" s="902">
        <v>4800</v>
      </c>
      <c r="L1471" s="906">
        <f t="shared" si="66"/>
        <v>9864210</v>
      </c>
    </row>
    <row r="1472" spans="1:12" ht="18" customHeight="1" x14ac:dyDescent="0.15">
      <c r="A1472" s="881"/>
      <c r="B1472" s="884"/>
      <c r="C1472" s="885">
        <v>45229</v>
      </c>
      <c r="D1472" s="1122" t="s">
        <v>2594</v>
      </c>
      <c r="E1472" s="1172"/>
      <c r="F1472" s="887">
        <v>141</v>
      </c>
      <c r="G1472" s="1103" t="s">
        <v>142</v>
      </c>
      <c r="H1472" s="111" t="s">
        <v>3467</v>
      </c>
      <c r="I1472" s="741"/>
      <c r="J1472" s="522"/>
      <c r="K1472" s="902">
        <v>50000</v>
      </c>
      <c r="L1472" s="906">
        <f t="shared" si="66"/>
        <v>9914210</v>
      </c>
    </row>
    <row r="1473" spans="1:12" ht="18" customHeight="1" x14ac:dyDescent="0.15">
      <c r="A1473" s="881">
        <v>37</v>
      </c>
      <c r="B1473" s="884"/>
      <c r="C1473" s="885">
        <v>45232</v>
      </c>
      <c r="D1473" s="1122" t="s">
        <v>2592</v>
      </c>
      <c r="E1473" s="1172"/>
      <c r="F1473" s="887">
        <v>111</v>
      </c>
      <c r="G1473" s="1103" t="s">
        <v>142</v>
      </c>
      <c r="H1473" s="111" t="s">
        <v>3319</v>
      </c>
      <c r="I1473" s="741"/>
      <c r="J1473" s="522"/>
      <c r="K1473" s="902">
        <v>7600</v>
      </c>
      <c r="L1473" s="906">
        <f t="shared" si="66"/>
        <v>9921810</v>
      </c>
    </row>
    <row r="1474" spans="1:12" ht="18" customHeight="1" x14ac:dyDescent="0.15">
      <c r="A1474" s="881"/>
      <c r="B1474" s="884"/>
      <c r="C1474" s="885">
        <v>45232</v>
      </c>
      <c r="D1474" s="1122" t="s">
        <v>2594</v>
      </c>
      <c r="E1474" s="1172"/>
      <c r="F1474" s="887">
        <v>141</v>
      </c>
      <c r="G1474" s="1103" t="s">
        <v>142</v>
      </c>
      <c r="H1474" s="111" t="s">
        <v>3319</v>
      </c>
      <c r="I1474" s="741"/>
      <c r="J1474" s="522"/>
      <c r="K1474" s="902">
        <v>10000</v>
      </c>
      <c r="L1474" s="906">
        <f t="shared" si="66"/>
        <v>9931810</v>
      </c>
    </row>
    <row r="1475" spans="1:12" ht="18" customHeight="1" x14ac:dyDescent="0.15">
      <c r="A1475" s="881">
        <v>23</v>
      </c>
      <c r="B1475" s="884"/>
      <c r="C1475" s="885">
        <v>45244</v>
      </c>
      <c r="D1475" s="1122" t="s">
        <v>2592</v>
      </c>
      <c r="E1475" s="1172"/>
      <c r="F1475" s="887">
        <v>111</v>
      </c>
      <c r="G1475" s="1103" t="s">
        <v>446</v>
      </c>
      <c r="H1475" s="111" t="s">
        <v>3434</v>
      </c>
      <c r="I1475" s="741"/>
      <c r="J1475" s="522"/>
      <c r="K1475" s="902">
        <v>76800</v>
      </c>
      <c r="L1475" s="906">
        <f t="shared" si="66"/>
        <v>10008610</v>
      </c>
    </row>
    <row r="1476" spans="1:12" ht="18" customHeight="1" x14ac:dyDescent="0.15">
      <c r="A1476" s="881"/>
      <c r="B1476" s="884"/>
      <c r="C1476" s="885">
        <v>45244</v>
      </c>
      <c r="D1476" s="1122" t="s">
        <v>2594</v>
      </c>
      <c r="E1476" s="1172"/>
      <c r="F1476" s="887">
        <v>141</v>
      </c>
      <c r="G1476" s="1103" t="s">
        <v>446</v>
      </c>
      <c r="H1476" s="111" t="s">
        <v>3434</v>
      </c>
      <c r="I1476" s="741"/>
      <c r="J1476" s="522"/>
      <c r="K1476" s="902">
        <v>30000</v>
      </c>
      <c r="L1476" s="906">
        <f t="shared" si="66"/>
        <v>10038610</v>
      </c>
    </row>
    <row r="1477" spans="1:12" ht="18" customHeight="1" x14ac:dyDescent="0.15">
      <c r="A1477" s="881">
        <v>25</v>
      </c>
      <c r="B1477" s="884"/>
      <c r="C1477" s="885">
        <v>45250</v>
      </c>
      <c r="D1477" s="1122" t="s">
        <v>2592</v>
      </c>
      <c r="E1477" s="1172"/>
      <c r="F1477" s="887">
        <v>111</v>
      </c>
      <c r="G1477" s="1103" t="s">
        <v>2269</v>
      </c>
      <c r="H1477" s="111" t="s">
        <v>3587</v>
      </c>
      <c r="I1477" s="741"/>
      <c r="J1477" s="522"/>
      <c r="K1477" s="902">
        <v>53000</v>
      </c>
      <c r="L1477" s="906">
        <f t="shared" si="66"/>
        <v>10091610</v>
      </c>
    </row>
    <row r="1478" spans="1:12" ht="18" customHeight="1" x14ac:dyDescent="0.15">
      <c r="A1478" s="881">
        <v>22</v>
      </c>
      <c r="B1478" s="884"/>
      <c r="C1478" s="885">
        <v>45251</v>
      </c>
      <c r="D1478" s="1122" t="s">
        <v>2592</v>
      </c>
      <c r="E1478" s="1172"/>
      <c r="F1478" s="887">
        <v>111</v>
      </c>
      <c r="G1478" s="1103" t="s">
        <v>77</v>
      </c>
      <c r="H1478" s="111" t="s">
        <v>3588</v>
      </c>
      <c r="I1478" s="741"/>
      <c r="J1478" s="522"/>
      <c r="K1478" s="902">
        <v>55000</v>
      </c>
      <c r="L1478" s="906">
        <f t="shared" si="66"/>
        <v>10146610</v>
      </c>
    </row>
    <row r="1479" spans="1:12" ht="18" customHeight="1" x14ac:dyDescent="0.15">
      <c r="A1479" s="881">
        <v>73</v>
      </c>
      <c r="B1479" s="884"/>
      <c r="C1479" s="885">
        <v>45254</v>
      </c>
      <c r="D1479" s="1122" t="s">
        <v>2592</v>
      </c>
      <c r="E1479" s="1172"/>
      <c r="F1479" s="887">
        <v>111</v>
      </c>
      <c r="G1479" s="1103" t="s">
        <v>409</v>
      </c>
      <c r="H1479" s="111" t="s">
        <v>3473</v>
      </c>
      <c r="I1479" s="741"/>
      <c r="J1479" s="522"/>
      <c r="K1479" s="902">
        <v>2400</v>
      </c>
      <c r="L1479" s="906">
        <f t="shared" si="66"/>
        <v>10149010</v>
      </c>
    </row>
    <row r="1480" spans="1:12" ht="18" customHeight="1" x14ac:dyDescent="0.15">
      <c r="A1480" s="881"/>
      <c r="B1480" s="884"/>
      <c r="C1480" s="885">
        <v>45254</v>
      </c>
      <c r="D1480" s="1122" t="s">
        <v>2594</v>
      </c>
      <c r="E1480" s="1172"/>
      <c r="F1480" s="887">
        <v>141</v>
      </c>
      <c r="G1480" s="1103" t="s">
        <v>409</v>
      </c>
      <c r="H1480" s="111" t="s">
        <v>3473</v>
      </c>
      <c r="I1480" s="741"/>
      <c r="J1480" s="522"/>
      <c r="K1480" s="902">
        <v>10000</v>
      </c>
      <c r="L1480" s="906">
        <f t="shared" si="66"/>
        <v>10159010</v>
      </c>
    </row>
    <row r="1481" spans="1:12" ht="18" customHeight="1" x14ac:dyDescent="0.15">
      <c r="A1481" s="881">
        <v>72</v>
      </c>
      <c r="B1481" s="884"/>
      <c r="C1481" s="885">
        <v>45258</v>
      </c>
      <c r="D1481" s="1122" t="s">
        <v>2594</v>
      </c>
      <c r="E1481" s="1172"/>
      <c r="F1481" s="887">
        <v>141</v>
      </c>
      <c r="G1481" s="1103" t="s">
        <v>142</v>
      </c>
      <c r="H1481" s="111" t="s">
        <v>3368</v>
      </c>
      <c r="I1481" s="741"/>
      <c r="J1481" s="522"/>
      <c r="K1481" s="902">
        <v>30000</v>
      </c>
      <c r="L1481" s="906">
        <f t="shared" si="66"/>
        <v>10189010</v>
      </c>
    </row>
    <row r="1482" spans="1:12" ht="18" customHeight="1" x14ac:dyDescent="0.15">
      <c r="A1482" s="881"/>
      <c r="B1482" s="884"/>
      <c r="C1482" s="885">
        <v>45258</v>
      </c>
      <c r="D1482" s="1122" t="s">
        <v>2609</v>
      </c>
      <c r="E1482" s="1172"/>
      <c r="F1482" s="887">
        <v>111</v>
      </c>
      <c r="G1482" s="1103" t="s">
        <v>32</v>
      </c>
      <c r="H1482" s="111" t="s">
        <v>3589</v>
      </c>
      <c r="I1482" s="741"/>
      <c r="J1482" s="522"/>
      <c r="K1482" s="902">
        <v>9600</v>
      </c>
      <c r="L1482" s="906">
        <f t="shared" si="66"/>
        <v>10198610</v>
      </c>
    </row>
    <row r="1483" spans="1:12" ht="18" customHeight="1" x14ac:dyDescent="0.15">
      <c r="A1483" s="881">
        <v>40</v>
      </c>
      <c r="B1483" s="884"/>
      <c r="C1483" s="885">
        <v>45265</v>
      </c>
      <c r="D1483" s="1122" t="s">
        <v>2592</v>
      </c>
      <c r="E1483" s="1172"/>
      <c r="F1483" s="887">
        <v>111</v>
      </c>
      <c r="G1483" s="1103" t="s">
        <v>2728</v>
      </c>
      <c r="H1483" s="111" t="s">
        <v>3314</v>
      </c>
      <c r="I1483" s="741"/>
      <c r="J1483" s="522"/>
      <c r="K1483" s="902">
        <v>2800</v>
      </c>
      <c r="L1483" s="906">
        <f t="shared" si="66"/>
        <v>10201410</v>
      </c>
    </row>
    <row r="1484" spans="1:12" ht="18" customHeight="1" x14ac:dyDescent="0.15">
      <c r="A1484" s="881"/>
      <c r="B1484" s="884"/>
      <c r="C1484" s="885">
        <v>45265</v>
      </c>
      <c r="D1484" s="1122" t="s">
        <v>2594</v>
      </c>
      <c r="E1484" s="1172"/>
      <c r="F1484" s="887">
        <v>141</v>
      </c>
      <c r="G1484" s="1103" t="s">
        <v>89</v>
      </c>
      <c r="H1484" s="111" t="s">
        <v>3314</v>
      </c>
      <c r="I1484" s="741"/>
      <c r="J1484" s="522"/>
      <c r="K1484" s="902">
        <v>10000</v>
      </c>
      <c r="L1484" s="906">
        <f t="shared" si="66"/>
        <v>10211410</v>
      </c>
    </row>
    <row r="1485" spans="1:12" ht="18" customHeight="1" x14ac:dyDescent="0.15">
      <c r="A1485" s="881"/>
      <c r="B1485" s="884"/>
      <c r="C1485" s="885">
        <v>45265</v>
      </c>
      <c r="D1485" s="1122" t="s">
        <v>762</v>
      </c>
      <c r="E1485" s="1172"/>
      <c r="F1485" s="887">
        <v>151</v>
      </c>
      <c r="G1485" s="1103" t="s">
        <v>89</v>
      </c>
      <c r="H1485" s="111" t="s">
        <v>3315</v>
      </c>
      <c r="I1485" s="741"/>
      <c r="J1485" s="522"/>
      <c r="K1485" s="902">
        <v>10000</v>
      </c>
      <c r="L1485" s="906">
        <f t="shared" si="66"/>
        <v>10221410</v>
      </c>
    </row>
    <row r="1486" spans="1:12" ht="18" customHeight="1" x14ac:dyDescent="0.15">
      <c r="A1486" s="881">
        <v>52</v>
      </c>
      <c r="B1486" s="884"/>
      <c r="C1486" s="885">
        <v>45266</v>
      </c>
      <c r="D1486" s="1122" t="s">
        <v>2592</v>
      </c>
      <c r="E1486" s="1172"/>
      <c r="F1486" s="887">
        <v>111</v>
      </c>
      <c r="G1486" s="1103" t="s">
        <v>321</v>
      </c>
      <c r="H1486" s="111" t="s">
        <v>3372</v>
      </c>
      <c r="I1486" s="741"/>
      <c r="J1486" s="522"/>
      <c r="K1486" s="902">
        <v>5800</v>
      </c>
      <c r="L1486" s="906">
        <f t="shared" si="66"/>
        <v>10227210</v>
      </c>
    </row>
    <row r="1487" spans="1:12" ht="18" customHeight="1" x14ac:dyDescent="0.15">
      <c r="A1487" s="881"/>
      <c r="B1487" s="884"/>
      <c r="C1487" s="885">
        <v>45266</v>
      </c>
      <c r="D1487" s="1122" t="s">
        <v>2594</v>
      </c>
      <c r="E1487" s="1172"/>
      <c r="F1487" s="887">
        <v>141</v>
      </c>
      <c r="G1487" s="1103" t="s">
        <v>321</v>
      </c>
      <c r="H1487" s="111" t="s">
        <v>3372</v>
      </c>
      <c r="I1487" s="741"/>
      <c r="J1487" s="522"/>
      <c r="K1487" s="902">
        <v>10000</v>
      </c>
      <c r="L1487" s="906">
        <f t="shared" si="66"/>
        <v>10237210</v>
      </c>
    </row>
    <row r="1488" spans="1:12" ht="18" customHeight="1" x14ac:dyDescent="0.15">
      <c r="A1488" s="881"/>
      <c r="B1488" s="884"/>
      <c r="C1488" s="885">
        <v>45274</v>
      </c>
      <c r="D1488" s="1175" t="s">
        <v>3683</v>
      </c>
      <c r="E1488" s="1172"/>
      <c r="F1488" s="887">
        <v>251</v>
      </c>
      <c r="G1488" s="1103" t="s">
        <v>89</v>
      </c>
      <c r="H1488" s="111" t="s">
        <v>3578</v>
      </c>
      <c r="I1488" s="741"/>
      <c r="J1488" s="522">
        <v>10000</v>
      </c>
      <c r="K1488" s="902"/>
      <c r="L1488" s="906">
        <f t="shared" si="66"/>
        <v>10227210</v>
      </c>
    </row>
    <row r="1489" spans="1:12" ht="18" customHeight="1" x14ac:dyDescent="0.15">
      <c r="A1489" s="881"/>
      <c r="B1489" s="884"/>
      <c r="C1489" s="885">
        <v>45274</v>
      </c>
      <c r="D1489" s="1175" t="s">
        <v>2705</v>
      </c>
      <c r="E1489" s="1172"/>
      <c r="F1489" s="887">
        <v>241</v>
      </c>
      <c r="G1489" s="1103" t="s">
        <v>4</v>
      </c>
      <c r="H1489" s="111" t="s">
        <v>3575</v>
      </c>
      <c r="I1489" s="741"/>
      <c r="J1489" s="522">
        <v>150000</v>
      </c>
      <c r="K1489" s="902"/>
      <c r="L1489" s="906">
        <f t="shared" si="66"/>
        <v>10077210</v>
      </c>
    </row>
    <row r="1490" spans="1:12" ht="18" customHeight="1" x14ac:dyDescent="0.15">
      <c r="A1490" s="881">
        <v>20</v>
      </c>
      <c r="B1490" s="884"/>
      <c r="C1490" s="885">
        <v>45278</v>
      </c>
      <c r="D1490" s="1122" t="s">
        <v>2592</v>
      </c>
      <c r="E1490" s="1172"/>
      <c r="F1490" s="887">
        <v>111</v>
      </c>
      <c r="G1490" s="1103" t="s">
        <v>77</v>
      </c>
      <c r="H1490" s="111" t="s">
        <v>3591</v>
      </c>
      <c r="I1490" s="741"/>
      <c r="J1490" s="522"/>
      <c r="K1490" s="902">
        <v>90600</v>
      </c>
      <c r="L1490" s="906">
        <f t="shared" si="66"/>
        <v>10167810</v>
      </c>
    </row>
    <row r="1491" spans="1:12" ht="18" customHeight="1" x14ac:dyDescent="0.15">
      <c r="A1491" s="881">
        <v>71</v>
      </c>
      <c r="B1491" s="884"/>
      <c r="C1491" s="885">
        <v>45302</v>
      </c>
      <c r="D1491" s="1122" t="s">
        <v>3593</v>
      </c>
      <c r="E1491" s="1172"/>
      <c r="F1491" s="887">
        <v>141</v>
      </c>
      <c r="G1491" s="1103" t="s">
        <v>142</v>
      </c>
      <c r="H1491" s="111" t="s">
        <v>3594</v>
      </c>
      <c r="I1491" s="741"/>
      <c r="J1491" s="522"/>
      <c r="K1491" s="902">
        <v>10000</v>
      </c>
      <c r="L1491" s="906">
        <f t="shared" si="66"/>
        <v>10177810</v>
      </c>
    </row>
    <row r="1492" spans="1:12" ht="18" customHeight="1" x14ac:dyDescent="0.15">
      <c r="A1492" s="881"/>
      <c r="B1492" s="884"/>
      <c r="C1492" s="885">
        <v>45308</v>
      </c>
      <c r="D1492" s="1175" t="s">
        <v>2622</v>
      </c>
      <c r="E1492" s="1172"/>
      <c r="F1492" s="887">
        <v>211</v>
      </c>
      <c r="G1492" s="1103" t="s">
        <v>3595</v>
      </c>
      <c r="H1492" s="111" t="s">
        <v>3596</v>
      </c>
      <c r="I1492" s="741"/>
      <c r="J1492" s="522">
        <v>200000</v>
      </c>
      <c r="K1492" s="902"/>
      <c r="L1492" s="906">
        <f t="shared" si="66"/>
        <v>9977810</v>
      </c>
    </row>
    <row r="1493" spans="1:12" ht="18" customHeight="1" x14ac:dyDescent="0.15">
      <c r="A1493" s="881"/>
      <c r="B1493" s="884"/>
      <c r="C1493" s="885">
        <v>45308</v>
      </c>
      <c r="D1493" s="1175" t="s">
        <v>2625</v>
      </c>
      <c r="E1493" s="1172"/>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3597</v>
      </c>
      <c r="E1494" s="1172"/>
      <c r="F1494" s="887">
        <v>141</v>
      </c>
      <c r="G1494" s="1103" t="s">
        <v>2269</v>
      </c>
      <c r="H1494" s="111" t="s">
        <v>3587</v>
      </c>
      <c r="I1494" s="741"/>
      <c r="J1494" s="522"/>
      <c r="K1494" s="902">
        <v>30000</v>
      </c>
      <c r="L1494" s="906">
        <f t="shared" si="66"/>
        <v>10007370</v>
      </c>
    </row>
    <row r="1495" spans="1:12" ht="18" customHeight="1" x14ac:dyDescent="0.15">
      <c r="A1495" s="881">
        <v>21</v>
      </c>
      <c r="B1495" s="884"/>
      <c r="C1495" s="885">
        <v>45309</v>
      </c>
      <c r="D1495" s="1122" t="s">
        <v>3597</v>
      </c>
      <c r="E1495" s="1172"/>
      <c r="F1495" s="887">
        <v>141</v>
      </c>
      <c r="G1495" s="1103" t="s">
        <v>3598</v>
      </c>
      <c r="H1495" s="111" t="s">
        <v>3599</v>
      </c>
      <c r="I1495" s="741"/>
      <c r="J1495" s="522"/>
      <c r="K1495" s="902">
        <v>10000</v>
      </c>
      <c r="L1495" s="906">
        <f t="shared" si="66"/>
        <v>10017370</v>
      </c>
    </row>
    <row r="1496" spans="1:12" ht="18" customHeight="1" x14ac:dyDescent="0.15">
      <c r="A1496" s="881">
        <v>20</v>
      </c>
      <c r="B1496" s="884"/>
      <c r="C1496" s="885">
        <v>45309</v>
      </c>
      <c r="D1496" s="1122" t="s">
        <v>3597</v>
      </c>
      <c r="E1496" s="1172"/>
      <c r="F1496" s="887">
        <v>141</v>
      </c>
      <c r="G1496" s="1103" t="s">
        <v>3598</v>
      </c>
      <c r="H1496" s="111" t="s">
        <v>3600</v>
      </c>
      <c r="I1496" s="741"/>
      <c r="J1496" s="522"/>
      <c r="K1496" s="902">
        <v>30000</v>
      </c>
      <c r="L1496" s="906">
        <f t="shared" si="66"/>
        <v>10047370</v>
      </c>
    </row>
    <row r="1497" spans="1:12" ht="18" customHeight="1" x14ac:dyDescent="0.15">
      <c r="A1497" s="881">
        <v>22</v>
      </c>
      <c r="B1497" s="884"/>
      <c r="C1497" s="885">
        <v>45309</v>
      </c>
      <c r="D1497" s="1122" t="s">
        <v>3597</v>
      </c>
      <c r="E1497" s="1172"/>
      <c r="F1497" s="887">
        <v>141</v>
      </c>
      <c r="G1497" s="1103" t="s">
        <v>3598</v>
      </c>
      <c r="H1497" s="111" t="s">
        <v>3601</v>
      </c>
      <c r="I1497" s="741"/>
      <c r="J1497" s="522"/>
      <c r="K1497" s="902">
        <v>30000</v>
      </c>
      <c r="L1497" s="906">
        <f t="shared" si="66"/>
        <v>10077370</v>
      </c>
    </row>
    <row r="1498" spans="1:12" ht="18" customHeight="1" x14ac:dyDescent="0.15">
      <c r="A1498" s="881">
        <v>24</v>
      </c>
      <c r="B1498" s="884"/>
      <c r="C1498" s="885">
        <v>45309</v>
      </c>
      <c r="D1498" s="1122" t="s">
        <v>3597</v>
      </c>
      <c r="E1498" s="1172"/>
      <c r="F1498" s="887">
        <v>141</v>
      </c>
      <c r="G1498" s="1103" t="s">
        <v>3598</v>
      </c>
      <c r="H1498" s="111" t="s">
        <v>3602</v>
      </c>
      <c r="I1498" s="741"/>
      <c r="J1498" s="522"/>
      <c r="K1498" s="902">
        <v>50000</v>
      </c>
      <c r="L1498" s="906">
        <f t="shared" si="66"/>
        <v>10127370</v>
      </c>
    </row>
    <row r="1499" spans="1:12" ht="18" customHeight="1" x14ac:dyDescent="0.15">
      <c r="A1499" s="881">
        <v>21</v>
      </c>
      <c r="B1499" s="884"/>
      <c r="C1499" s="885">
        <v>45315</v>
      </c>
      <c r="D1499" s="1122" t="s">
        <v>3603</v>
      </c>
      <c r="E1499" s="1172"/>
      <c r="F1499" s="887">
        <v>111</v>
      </c>
      <c r="G1499" s="1103" t="s">
        <v>77</v>
      </c>
      <c r="H1499" s="111" t="s">
        <v>3418</v>
      </c>
      <c r="I1499" s="741"/>
      <c r="J1499" s="522"/>
      <c r="K1499" s="902">
        <v>47200</v>
      </c>
      <c r="L1499" s="906">
        <f t="shared" si="66"/>
        <v>10174570</v>
      </c>
    </row>
    <row r="1500" spans="1:12" ht="18" customHeight="1" x14ac:dyDescent="0.15">
      <c r="A1500" s="881">
        <v>24</v>
      </c>
      <c r="B1500" s="884"/>
      <c r="C1500" s="885">
        <v>45315</v>
      </c>
      <c r="D1500" s="1122" t="s">
        <v>3603</v>
      </c>
      <c r="E1500" s="1172"/>
      <c r="F1500" s="887">
        <v>111</v>
      </c>
      <c r="G1500" s="1103" t="s">
        <v>3604</v>
      </c>
      <c r="H1500" s="111" t="s">
        <v>3605</v>
      </c>
      <c r="I1500" s="741"/>
      <c r="J1500" s="522"/>
      <c r="K1500" s="902">
        <v>45400</v>
      </c>
      <c r="L1500" s="906">
        <f t="shared" si="66"/>
        <v>10219970</v>
      </c>
    </row>
    <row r="1501" spans="1:12" ht="18" customHeight="1" x14ac:dyDescent="0.15">
      <c r="A1501" s="881">
        <v>31</v>
      </c>
      <c r="B1501" s="884"/>
      <c r="C1501" s="885">
        <v>45327</v>
      </c>
      <c r="D1501" s="1122" t="s">
        <v>2592</v>
      </c>
      <c r="E1501" s="1172"/>
      <c r="F1501" s="887">
        <v>111</v>
      </c>
      <c r="G1501" s="1103" t="s">
        <v>142</v>
      </c>
      <c r="H1501" s="111" t="s">
        <v>3670</v>
      </c>
      <c r="I1501" s="741"/>
      <c r="J1501" s="522"/>
      <c r="K1501" s="902">
        <v>11200</v>
      </c>
      <c r="L1501" s="906">
        <f t="shared" si="66"/>
        <v>10231170</v>
      </c>
    </row>
    <row r="1502" spans="1:12" ht="18" customHeight="1" x14ac:dyDescent="0.15">
      <c r="A1502" s="881"/>
      <c r="B1502" s="884"/>
      <c r="C1502" s="885">
        <v>45327</v>
      </c>
      <c r="D1502" s="1122" t="s">
        <v>2594</v>
      </c>
      <c r="E1502" s="1172"/>
      <c r="F1502" s="887">
        <v>141</v>
      </c>
      <c r="G1502" s="1103" t="s">
        <v>142</v>
      </c>
      <c r="H1502" s="111" t="s">
        <v>3670</v>
      </c>
      <c r="I1502" s="741"/>
      <c r="J1502" s="522"/>
      <c r="K1502" s="902">
        <v>30000</v>
      </c>
      <c r="L1502" s="906">
        <f t="shared" si="66"/>
        <v>10261170</v>
      </c>
    </row>
    <row r="1503" spans="1:12" ht="18" customHeight="1" x14ac:dyDescent="0.15">
      <c r="A1503" s="881">
        <v>12</v>
      </c>
      <c r="B1503" s="884"/>
      <c r="C1503" s="885">
        <v>45338</v>
      </c>
      <c r="D1503" s="1122" t="s">
        <v>2592</v>
      </c>
      <c r="E1503" s="1172"/>
      <c r="F1503" s="887">
        <v>111</v>
      </c>
      <c r="G1503" s="1103" t="s">
        <v>2770</v>
      </c>
      <c r="H1503" s="111" t="s">
        <v>3392</v>
      </c>
      <c r="I1503" s="741"/>
      <c r="J1503" s="522"/>
      <c r="K1503" s="902">
        <v>65400</v>
      </c>
      <c r="L1503" s="906">
        <f t="shared" si="66"/>
        <v>10326570</v>
      </c>
    </row>
    <row r="1504" spans="1:12" ht="18" customHeight="1" x14ac:dyDescent="0.15">
      <c r="A1504" s="881"/>
      <c r="B1504" s="884"/>
      <c r="C1504" s="885">
        <v>45338</v>
      </c>
      <c r="D1504" s="1122" t="s">
        <v>2594</v>
      </c>
      <c r="E1504" s="1172"/>
      <c r="F1504" s="887">
        <v>141</v>
      </c>
      <c r="G1504" s="1103" t="s">
        <v>2770</v>
      </c>
      <c r="H1504" s="111" t="s">
        <v>3392</v>
      </c>
      <c r="I1504" s="741"/>
      <c r="J1504" s="522"/>
      <c r="K1504" s="902">
        <v>10000</v>
      </c>
      <c r="L1504" s="906">
        <f t="shared" si="66"/>
        <v>10336570</v>
      </c>
    </row>
    <row r="1505" spans="1:12" ht="18" customHeight="1" x14ac:dyDescent="0.15">
      <c r="A1505" s="881"/>
      <c r="B1505" s="884"/>
      <c r="C1505" s="885">
        <v>45338</v>
      </c>
      <c r="D1505" s="1122" t="s">
        <v>762</v>
      </c>
      <c r="E1505" s="1172"/>
      <c r="F1505" s="887">
        <v>151</v>
      </c>
      <c r="G1505" s="1103" t="s">
        <v>935</v>
      </c>
      <c r="H1505" s="111" t="s">
        <v>3315</v>
      </c>
      <c r="I1505" s="741"/>
      <c r="J1505" s="522"/>
      <c r="K1505" s="902">
        <v>10000</v>
      </c>
      <c r="L1505" s="906">
        <f t="shared" si="66"/>
        <v>10346570</v>
      </c>
    </row>
    <row r="1506" spans="1:12" ht="18" customHeight="1" x14ac:dyDescent="0.15">
      <c r="A1506" s="881">
        <v>39</v>
      </c>
      <c r="B1506" s="884"/>
      <c r="C1506" s="885">
        <v>45338</v>
      </c>
      <c r="D1506" s="1122" t="s">
        <v>2592</v>
      </c>
      <c r="E1506" s="1172"/>
      <c r="F1506" s="887">
        <v>111</v>
      </c>
      <c r="G1506" s="1103" t="s">
        <v>32</v>
      </c>
      <c r="H1506" s="111" t="s">
        <v>3671</v>
      </c>
      <c r="I1506" s="741"/>
      <c r="J1506" s="522"/>
      <c r="K1506" s="902">
        <v>4000</v>
      </c>
      <c r="L1506" s="906">
        <f t="shared" si="66"/>
        <v>10350570</v>
      </c>
    </row>
    <row r="1507" spans="1:12" ht="18" customHeight="1" x14ac:dyDescent="0.15">
      <c r="A1507" s="881"/>
      <c r="B1507" s="884"/>
      <c r="C1507" s="885">
        <v>45338</v>
      </c>
      <c r="D1507" s="1122" t="s">
        <v>2594</v>
      </c>
      <c r="E1507" s="1172"/>
      <c r="F1507" s="887">
        <v>141</v>
      </c>
      <c r="G1507" s="1103" t="s">
        <v>32</v>
      </c>
      <c r="H1507" s="111" t="s">
        <v>3671</v>
      </c>
      <c r="I1507" s="741"/>
      <c r="J1507" s="522"/>
      <c r="K1507" s="902">
        <v>50000</v>
      </c>
      <c r="L1507" s="906">
        <f t="shared" si="66"/>
        <v>10400570</v>
      </c>
    </row>
    <row r="1508" spans="1:12" ht="18" customHeight="1" x14ac:dyDescent="0.15">
      <c r="A1508" s="881"/>
      <c r="B1508" s="884"/>
      <c r="C1508" s="885">
        <v>45341</v>
      </c>
      <c r="D1508" s="1122" t="s">
        <v>2604</v>
      </c>
      <c r="E1508" s="1172"/>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5" t="s">
        <v>2757</v>
      </c>
      <c r="E1509" s="1172"/>
      <c r="F1509" s="887">
        <v>251</v>
      </c>
      <c r="G1509" s="1103" t="s">
        <v>3672</v>
      </c>
      <c r="H1509" s="111" t="s">
        <v>3578</v>
      </c>
      <c r="I1509" s="741"/>
      <c r="J1509" s="522">
        <v>10000</v>
      </c>
      <c r="K1509" s="902"/>
      <c r="L1509" s="906">
        <f t="shared" si="66"/>
        <v>10390620</v>
      </c>
    </row>
    <row r="1510" spans="1:12" ht="18" customHeight="1" x14ac:dyDescent="0.15">
      <c r="A1510" s="881"/>
      <c r="B1510" s="884"/>
      <c r="C1510" s="885">
        <v>45343</v>
      </c>
      <c r="D1510" s="1122" t="s">
        <v>3553</v>
      </c>
      <c r="E1510" s="1172"/>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3553</v>
      </c>
      <c r="E1511" s="1172"/>
      <c r="F1511" s="887">
        <v>131</v>
      </c>
      <c r="G1511" s="1103" t="s">
        <v>2252</v>
      </c>
      <c r="H1511" s="111" t="s">
        <v>3673</v>
      </c>
      <c r="I1511" s="741"/>
      <c r="J1511" s="522"/>
      <c r="K1511" s="902">
        <v>5000</v>
      </c>
      <c r="L1511" s="906">
        <f t="shared" si="66"/>
        <v>10405620</v>
      </c>
    </row>
    <row r="1512" spans="1:12" ht="18" customHeight="1" x14ac:dyDescent="0.15">
      <c r="A1512" s="881"/>
      <c r="B1512" s="884"/>
      <c r="C1512" s="885">
        <v>45348</v>
      </c>
      <c r="D1512" s="1122" t="s">
        <v>3320</v>
      </c>
      <c r="E1512" s="1172"/>
      <c r="F1512" s="887">
        <v>151</v>
      </c>
      <c r="G1512" s="1103" t="s">
        <v>2252</v>
      </c>
      <c r="H1512" s="111" t="s">
        <v>3353</v>
      </c>
      <c r="I1512" s="741"/>
      <c r="J1512" s="522"/>
      <c r="K1512" s="902">
        <v>5000</v>
      </c>
      <c r="L1512" s="906">
        <f t="shared" si="66"/>
        <v>10410620</v>
      </c>
    </row>
    <row r="1513" spans="1:12" ht="18" customHeight="1" x14ac:dyDescent="0.15">
      <c r="A1513" s="881"/>
      <c r="B1513" s="884"/>
      <c r="C1513" s="885">
        <v>45348</v>
      </c>
      <c r="D1513" s="1175" t="s">
        <v>2705</v>
      </c>
      <c r="E1513" s="1172"/>
      <c r="F1513" s="887">
        <v>241</v>
      </c>
      <c r="G1513" s="1103" t="s">
        <v>4</v>
      </c>
      <c r="H1513" s="111" t="s">
        <v>3575</v>
      </c>
      <c r="I1513" s="741"/>
      <c r="J1513" s="522">
        <v>300000</v>
      </c>
      <c r="K1513" s="902"/>
      <c r="L1513" s="906">
        <f t="shared" si="66"/>
        <v>10110620</v>
      </c>
    </row>
    <row r="1514" spans="1:12" ht="18" customHeight="1" x14ac:dyDescent="0.15">
      <c r="A1514" s="881"/>
      <c r="B1514" s="884"/>
      <c r="C1514" s="885">
        <v>45376</v>
      </c>
      <c r="D1514" s="1175" t="s">
        <v>2622</v>
      </c>
      <c r="E1514" s="1172"/>
      <c r="F1514" s="887">
        <v>211</v>
      </c>
      <c r="G1514" s="1103" t="s">
        <v>89</v>
      </c>
      <c r="H1514" s="111" t="s">
        <v>3560</v>
      </c>
      <c r="I1514" s="741"/>
      <c r="J1514" s="522">
        <v>421684</v>
      </c>
      <c r="K1514" s="902"/>
      <c r="L1514" s="906">
        <f t="shared" si="66"/>
        <v>9688936</v>
      </c>
    </row>
    <row r="1515" spans="1:12" ht="18" customHeight="1" thickBot="1" x14ac:dyDescent="0.2">
      <c r="A1515" s="1100"/>
      <c r="B1515" s="1282" t="s">
        <v>3681</v>
      </c>
      <c r="C1515" s="1097">
        <v>45376</v>
      </c>
      <c r="D1515" s="1226" t="s">
        <v>2625</v>
      </c>
      <c r="E1515" s="1227"/>
      <c r="F1515" s="1093">
        <v>231</v>
      </c>
      <c r="G1515" s="1092"/>
      <c r="H1515" s="1091" t="s">
        <v>2867</v>
      </c>
      <c r="I1515" s="1090"/>
      <c r="J1515" s="1089">
        <v>440</v>
      </c>
      <c r="K1515" s="1088"/>
      <c r="L1515" s="1087">
        <f t="shared" si="66"/>
        <v>9688496</v>
      </c>
    </row>
    <row r="1516" spans="1:12" ht="18" customHeight="1" x14ac:dyDescent="0.15">
      <c r="A1516" s="897">
        <v>11</v>
      </c>
      <c r="B1516" s="1283" t="s">
        <v>3682</v>
      </c>
      <c r="C1516" s="886">
        <v>45383</v>
      </c>
      <c r="D1516" s="37" t="s">
        <v>2592</v>
      </c>
      <c r="E1516" s="1173"/>
      <c r="F1516" s="888">
        <v>112</v>
      </c>
      <c r="G1516" s="1228" t="s">
        <v>77</v>
      </c>
      <c r="H1516" s="471" t="s">
        <v>3684</v>
      </c>
      <c r="I1516" s="750" t="s">
        <v>2538</v>
      </c>
      <c r="J1516" s="644"/>
      <c r="K1516" s="966">
        <v>50800</v>
      </c>
      <c r="L1516" s="907">
        <f t="shared" si="66"/>
        <v>9739296</v>
      </c>
    </row>
    <row r="1517" spans="1:12" ht="18" customHeight="1" x14ac:dyDescent="0.15">
      <c r="A1517" s="881">
        <v>14</v>
      </c>
      <c r="B1517" s="884"/>
      <c r="C1517" s="885">
        <v>45383</v>
      </c>
      <c r="D1517" s="1122" t="s">
        <v>2592</v>
      </c>
      <c r="E1517" s="1172"/>
      <c r="F1517" s="887">
        <v>112</v>
      </c>
      <c r="G1517" s="1103" t="s">
        <v>73</v>
      </c>
      <c r="H1517" s="111" t="s">
        <v>3685</v>
      </c>
      <c r="I1517" s="741" t="s">
        <v>2538</v>
      </c>
      <c r="J1517" s="522"/>
      <c r="K1517" s="902">
        <v>27800</v>
      </c>
      <c r="L1517" s="906">
        <f t="shared" si="66"/>
        <v>9767096</v>
      </c>
    </row>
    <row r="1518" spans="1:12" ht="18" customHeight="1" x14ac:dyDescent="0.15">
      <c r="A1518" s="881"/>
      <c r="B1518" s="884"/>
      <c r="C1518" s="885">
        <v>45385</v>
      </c>
      <c r="D1518" s="1122" t="s">
        <v>2561</v>
      </c>
      <c r="E1518" s="1172"/>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2"/>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2"/>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2"/>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2"/>
      <c r="F1522" s="887">
        <v>131</v>
      </c>
      <c r="G1522" s="1103" t="s">
        <v>26</v>
      </c>
      <c r="H1522" s="111" t="s">
        <v>3703</v>
      </c>
      <c r="I1522" s="741"/>
      <c r="J1522" s="522"/>
      <c r="K1522" s="902">
        <v>2500</v>
      </c>
      <c r="L1522" s="906">
        <f t="shared" si="66"/>
        <v>9802096</v>
      </c>
    </row>
    <row r="1523" spans="1:12" ht="18" customHeight="1" x14ac:dyDescent="0.15">
      <c r="A1523" s="881"/>
      <c r="B1523" s="884"/>
      <c r="C1523" s="885">
        <v>45393</v>
      </c>
      <c r="D1523" s="1122" t="s">
        <v>2561</v>
      </c>
      <c r="E1523" s="1172"/>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5" t="s">
        <v>2625</v>
      </c>
      <c r="E1524" s="1172"/>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2"/>
      <c r="F1525" s="887">
        <v>111</v>
      </c>
      <c r="G1525" s="1103" t="s">
        <v>77</v>
      </c>
      <c r="H1525" s="111" t="s">
        <v>3704</v>
      </c>
      <c r="I1525" s="741"/>
      <c r="J1525" s="522"/>
      <c r="K1525" s="902">
        <v>54800</v>
      </c>
      <c r="L1525" s="906">
        <f t="shared" si="66"/>
        <v>9866456</v>
      </c>
    </row>
    <row r="1526" spans="1:12" ht="18" customHeight="1" x14ac:dyDescent="0.15">
      <c r="A1526" s="881"/>
      <c r="B1526" s="884"/>
      <c r="C1526" s="885">
        <v>45398</v>
      </c>
      <c r="D1526" s="1122" t="s">
        <v>2561</v>
      </c>
      <c r="E1526" s="1172"/>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2"/>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2"/>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5" t="s">
        <v>2777</v>
      </c>
      <c r="E1529" s="1172"/>
      <c r="F1529" s="887">
        <v>222</v>
      </c>
      <c r="G1529" s="1103" t="s">
        <v>4</v>
      </c>
      <c r="H1529" s="111" t="s">
        <v>3706</v>
      </c>
      <c r="I1529" s="741" t="s">
        <v>2542</v>
      </c>
      <c r="J1529" s="522">
        <v>100000</v>
      </c>
      <c r="K1529" s="902"/>
      <c r="L1529" s="906">
        <f t="shared" si="67"/>
        <v>9813956</v>
      </c>
    </row>
    <row r="1530" spans="1:12" ht="18" customHeight="1" x14ac:dyDescent="0.15">
      <c r="A1530" s="881"/>
      <c r="B1530" s="884"/>
      <c r="C1530" s="885">
        <v>45413</v>
      </c>
      <c r="D1530" s="1175" t="s">
        <v>2852</v>
      </c>
      <c r="E1530" s="1172"/>
      <c r="F1530" s="887">
        <v>221</v>
      </c>
      <c r="G1530" s="1103" t="s">
        <v>4</v>
      </c>
      <c r="H1530" s="111" t="s">
        <v>3707</v>
      </c>
      <c r="I1530" s="741"/>
      <c r="J1530" s="522">
        <v>200000</v>
      </c>
      <c r="K1530" s="902"/>
      <c r="L1530" s="906">
        <f t="shared" si="67"/>
        <v>9613956</v>
      </c>
    </row>
    <row r="1531" spans="1:12" ht="18" customHeight="1" x14ac:dyDescent="0.15">
      <c r="A1531" s="881"/>
      <c r="B1531" s="884"/>
      <c r="C1531" s="885">
        <v>45413</v>
      </c>
      <c r="D1531" s="1175" t="s">
        <v>2625</v>
      </c>
      <c r="E1531" s="1172"/>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5" t="s">
        <v>2852</v>
      </c>
      <c r="E1532" s="1172"/>
      <c r="F1532" s="887">
        <v>221</v>
      </c>
      <c r="G1532" s="1103" t="s">
        <v>4</v>
      </c>
      <c r="H1532" s="111" t="s">
        <v>3708</v>
      </c>
      <c r="I1532" s="741"/>
      <c r="J1532" s="522">
        <v>80000</v>
      </c>
      <c r="K1532" s="902"/>
      <c r="L1532" s="906">
        <f t="shared" si="67"/>
        <v>9533736</v>
      </c>
    </row>
    <row r="1533" spans="1:12" ht="18" customHeight="1" x14ac:dyDescent="0.15">
      <c r="A1533" s="881"/>
      <c r="B1533" s="884"/>
      <c r="C1533" s="885">
        <v>45413</v>
      </c>
      <c r="D1533" s="1175" t="s">
        <v>2625</v>
      </c>
      <c r="E1533" s="1172"/>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5" t="s">
        <v>2852</v>
      </c>
      <c r="E1534" s="1172"/>
      <c r="F1534" s="887">
        <v>221</v>
      </c>
      <c r="G1534" s="1103" t="s">
        <v>4</v>
      </c>
      <c r="H1534" s="111" t="s">
        <v>3709</v>
      </c>
      <c r="I1534" s="741"/>
      <c r="J1534" s="522">
        <v>50000</v>
      </c>
      <c r="K1534" s="902"/>
      <c r="L1534" s="906">
        <f t="shared" si="67"/>
        <v>9483516</v>
      </c>
    </row>
    <row r="1535" spans="1:12" ht="18" customHeight="1" x14ac:dyDescent="0.15">
      <c r="A1535" s="881"/>
      <c r="B1535" s="884"/>
      <c r="C1535" s="885">
        <v>45413</v>
      </c>
      <c r="D1535" s="1175" t="s">
        <v>2852</v>
      </c>
      <c r="E1535" s="1172"/>
      <c r="F1535" s="887">
        <v>221</v>
      </c>
      <c r="G1535" s="1103" t="s">
        <v>4</v>
      </c>
      <c r="H1535" s="111" t="s">
        <v>3710</v>
      </c>
      <c r="I1535" s="741"/>
      <c r="J1535" s="522">
        <v>50000</v>
      </c>
      <c r="K1535" s="902"/>
      <c r="L1535" s="906">
        <f t="shared" si="67"/>
        <v>9433516</v>
      </c>
    </row>
    <row r="1536" spans="1:12" ht="18" customHeight="1" x14ac:dyDescent="0.15">
      <c r="A1536" s="881"/>
      <c r="B1536" s="884"/>
      <c r="C1536" s="885">
        <v>45413</v>
      </c>
      <c r="D1536" s="1175" t="s">
        <v>2625</v>
      </c>
      <c r="E1536" s="1172"/>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5" t="s">
        <v>2622</v>
      </c>
      <c r="E1537" s="1172"/>
      <c r="F1537" s="887">
        <v>211</v>
      </c>
      <c r="G1537" s="1103" t="s">
        <v>89</v>
      </c>
      <c r="H1537" s="111" t="s">
        <v>3712</v>
      </c>
      <c r="I1537" s="741"/>
      <c r="J1537" s="522">
        <v>489783</v>
      </c>
      <c r="K1537" s="902"/>
      <c r="L1537" s="906">
        <f t="shared" si="67"/>
        <v>8942853</v>
      </c>
    </row>
    <row r="1538" spans="1:12" ht="18" customHeight="1" x14ac:dyDescent="0.15">
      <c r="A1538" s="881"/>
      <c r="B1538" s="884"/>
      <c r="C1538" s="885">
        <v>45429</v>
      </c>
      <c r="D1538" s="1175" t="s">
        <v>2625</v>
      </c>
      <c r="E1538" s="1172"/>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2"/>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2"/>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2"/>
      <c r="F1541" s="887">
        <v>131</v>
      </c>
      <c r="G1541" s="1103" t="s">
        <v>3561</v>
      </c>
      <c r="H1541" s="111"/>
      <c r="I1541" s="741"/>
      <c r="J1541" s="522"/>
      <c r="K1541" s="902">
        <v>10000</v>
      </c>
      <c r="L1541" s="906">
        <f t="shared" ref="L1541:L1577" si="68">IF(C1541="","",L1540+K1541-J1541)</f>
        <v>9047413</v>
      </c>
    </row>
    <row r="1542" spans="1:12" ht="18" customHeight="1" x14ac:dyDescent="0.15">
      <c r="A1542" s="881">
        <v>32</v>
      </c>
      <c r="B1542" s="884"/>
      <c r="C1542" s="885">
        <v>45446</v>
      </c>
      <c r="D1542" s="1122" t="s">
        <v>2592</v>
      </c>
      <c r="E1542" s="1172"/>
      <c r="F1542" s="887">
        <v>111</v>
      </c>
      <c r="G1542" s="1103" t="s">
        <v>409</v>
      </c>
      <c r="H1542" s="111" t="s">
        <v>3713</v>
      </c>
      <c r="I1542" s="741"/>
      <c r="J1542" s="522"/>
      <c r="K1542" s="902">
        <v>8400</v>
      </c>
      <c r="L1542" s="906">
        <f t="shared" si="68"/>
        <v>9055813</v>
      </c>
    </row>
    <row r="1543" spans="1:12" ht="18" customHeight="1" x14ac:dyDescent="0.15">
      <c r="A1543" s="881"/>
      <c r="B1543" s="884"/>
      <c r="C1543" s="885">
        <v>45446</v>
      </c>
      <c r="D1543" s="1122" t="s">
        <v>2594</v>
      </c>
      <c r="E1543" s="1172"/>
      <c r="F1543" s="887">
        <v>141</v>
      </c>
      <c r="G1543" s="1103" t="s">
        <v>409</v>
      </c>
      <c r="H1543" s="111" t="s">
        <v>3713</v>
      </c>
      <c r="I1543" s="741"/>
      <c r="J1543" s="522"/>
      <c r="K1543" s="902">
        <v>50000</v>
      </c>
      <c r="L1543" s="906">
        <f t="shared" si="68"/>
        <v>9105813</v>
      </c>
    </row>
    <row r="1544" spans="1:12" ht="18" customHeight="1" x14ac:dyDescent="0.15">
      <c r="A1544" s="881">
        <v>35</v>
      </c>
      <c r="B1544" s="884"/>
      <c r="C1544" s="885">
        <v>45446</v>
      </c>
      <c r="D1544" s="1122" t="s">
        <v>2592</v>
      </c>
      <c r="E1544" s="1172"/>
      <c r="F1544" s="887">
        <v>111</v>
      </c>
      <c r="G1544" s="1103" t="s">
        <v>409</v>
      </c>
      <c r="H1544" s="111" t="s">
        <v>3714</v>
      </c>
      <c r="I1544" s="741"/>
      <c r="J1544" s="522"/>
      <c r="K1544" s="902">
        <v>3200</v>
      </c>
      <c r="L1544" s="906">
        <f t="shared" si="68"/>
        <v>9109013</v>
      </c>
    </row>
    <row r="1545" spans="1:12" ht="18" customHeight="1" x14ac:dyDescent="0.15">
      <c r="A1545" s="881"/>
      <c r="B1545" s="884"/>
      <c r="C1545" s="885">
        <v>45446</v>
      </c>
      <c r="D1545" s="1122" t="s">
        <v>2594</v>
      </c>
      <c r="E1545" s="1172"/>
      <c r="F1545" s="887">
        <v>141</v>
      </c>
      <c r="G1545" s="1103" t="s">
        <v>409</v>
      </c>
      <c r="H1545" s="111" t="s">
        <v>3714</v>
      </c>
      <c r="I1545" s="741"/>
      <c r="J1545" s="522"/>
      <c r="K1545" s="902">
        <v>10000</v>
      </c>
      <c r="L1545" s="906">
        <f t="shared" si="68"/>
        <v>9119013</v>
      </c>
    </row>
    <row r="1546" spans="1:12" ht="18" customHeight="1" x14ac:dyDescent="0.15">
      <c r="A1546" s="881"/>
      <c r="B1546" s="884"/>
      <c r="C1546" s="885">
        <v>45446</v>
      </c>
      <c r="D1546" s="1122" t="s">
        <v>3320</v>
      </c>
      <c r="E1546" s="1172"/>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2"/>
      <c r="F1547" s="887">
        <v>111</v>
      </c>
      <c r="G1547" s="1103" t="s">
        <v>409</v>
      </c>
      <c r="H1547" s="111" t="s">
        <v>3715</v>
      </c>
      <c r="I1547" s="741"/>
      <c r="J1547" s="522"/>
      <c r="K1547" s="902">
        <v>3200</v>
      </c>
      <c r="L1547" s="906">
        <f t="shared" si="68"/>
        <v>9162213</v>
      </c>
    </row>
    <row r="1548" spans="1:12" ht="18" customHeight="1" x14ac:dyDescent="0.15">
      <c r="A1548" s="881"/>
      <c r="B1548" s="884"/>
      <c r="C1548" s="885">
        <v>45447</v>
      </c>
      <c r="D1548" s="1122" t="s">
        <v>2594</v>
      </c>
      <c r="E1548" s="1172"/>
      <c r="F1548" s="887">
        <v>141</v>
      </c>
      <c r="G1548" s="1103" t="s">
        <v>409</v>
      </c>
      <c r="H1548" s="111" t="s">
        <v>3715</v>
      </c>
      <c r="I1548" s="741"/>
      <c r="J1548" s="522"/>
      <c r="K1548" s="902">
        <v>50000</v>
      </c>
      <c r="L1548" s="906">
        <f t="shared" si="68"/>
        <v>9212213</v>
      </c>
    </row>
    <row r="1549" spans="1:12" ht="18" customHeight="1" x14ac:dyDescent="0.15">
      <c r="A1549" s="881"/>
      <c r="B1549" s="884"/>
      <c r="C1549" s="885">
        <v>45448</v>
      </c>
      <c r="D1549" s="1122" t="s">
        <v>2561</v>
      </c>
      <c r="E1549" s="1172"/>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5" t="s">
        <v>3683</v>
      </c>
      <c r="E1550" s="1172"/>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2"/>
      <c r="F1551" s="887">
        <v>131</v>
      </c>
      <c r="G1551" s="1103" t="s">
        <v>3352</v>
      </c>
      <c r="H1551" s="111"/>
      <c r="I1551" s="741"/>
      <c r="J1551" s="522"/>
      <c r="K1551" s="902">
        <v>17500</v>
      </c>
      <c r="L1551" s="906">
        <f t="shared" si="68"/>
        <v>9234713</v>
      </c>
    </row>
    <row r="1552" spans="1:12" ht="18" customHeight="1" x14ac:dyDescent="0.15">
      <c r="A1552" s="881"/>
      <c r="B1552" s="884"/>
      <c r="C1552" s="885">
        <v>45469</v>
      </c>
      <c r="D1552" s="1122" t="s">
        <v>2561</v>
      </c>
      <c r="E1552" s="1172"/>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2"/>
      <c r="F1553" s="887">
        <v>111</v>
      </c>
      <c r="G1553" s="1103" t="s">
        <v>77</v>
      </c>
      <c r="H1553" s="111" t="s">
        <v>3717</v>
      </c>
      <c r="I1553" s="741"/>
      <c r="J1553" s="522"/>
      <c r="K1553" s="902">
        <v>22600</v>
      </c>
      <c r="L1553" s="906">
        <f t="shared" si="68"/>
        <v>9267313</v>
      </c>
    </row>
    <row r="1554" spans="1:12" ht="18" customHeight="1" x14ac:dyDescent="0.15">
      <c r="A1554" s="881">
        <v>51</v>
      </c>
      <c r="B1554" s="884"/>
      <c r="C1554" s="885">
        <v>45477</v>
      </c>
      <c r="D1554" s="1122" t="s">
        <v>2592</v>
      </c>
      <c r="E1554" s="1172"/>
      <c r="F1554" s="887">
        <v>111</v>
      </c>
      <c r="G1554" s="1103" t="s">
        <v>321</v>
      </c>
      <c r="H1554" s="111" t="s">
        <v>3718</v>
      </c>
      <c r="I1554" s="741"/>
      <c r="J1554" s="522"/>
      <c r="K1554" s="902">
        <v>5200</v>
      </c>
      <c r="L1554" s="906">
        <f t="shared" si="68"/>
        <v>9272513</v>
      </c>
    </row>
    <row r="1555" spans="1:12" ht="18" customHeight="1" x14ac:dyDescent="0.15">
      <c r="A1555" s="881"/>
      <c r="B1555" s="884"/>
      <c r="C1555" s="885">
        <v>45477</v>
      </c>
      <c r="D1555" s="1122" t="s">
        <v>2594</v>
      </c>
      <c r="E1555" s="1172"/>
      <c r="F1555" s="887">
        <v>141</v>
      </c>
      <c r="G1555" s="1103" t="s">
        <v>321</v>
      </c>
      <c r="H1555" s="111" t="s">
        <v>3718</v>
      </c>
      <c r="I1555" s="741"/>
      <c r="J1555" s="522"/>
      <c r="K1555" s="902">
        <v>50000</v>
      </c>
      <c r="L1555" s="906">
        <f t="shared" si="68"/>
        <v>9322513</v>
      </c>
    </row>
    <row r="1556" spans="1:12" ht="18" customHeight="1" x14ac:dyDescent="0.15">
      <c r="A1556" s="881">
        <v>19</v>
      </c>
      <c r="B1556" s="884"/>
      <c r="C1556" s="885">
        <v>45505</v>
      </c>
      <c r="D1556" s="1122" t="s">
        <v>2592</v>
      </c>
      <c r="E1556" s="1172"/>
      <c r="F1556" s="887">
        <v>111</v>
      </c>
      <c r="G1556" s="1103" t="s">
        <v>456</v>
      </c>
      <c r="H1556" s="111" t="s">
        <v>3721</v>
      </c>
      <c r="I1556" s="741"/>
      <c r="J1556" s="522"/>
      <c r="K1556" s="902">
        <v>64000</v>
      </c>
      <c r="L1556" s="906">
        <f t="shared" si="68"/>
        <v>9386513</v>
      </c>
    </row>
    <row r="1557" spans="1:12" ht="18" customHeight="1" x14ac:dyDescent="0.15">
      <c r="A1557" s="881"/>
      <c r="B1557" s="884"/>
      <c r="C1557" s="885">
        <v>45505</v>
      </c>
      <c r="D1557" s="1122" t="s">
        <v>2594</v>
      </c>
      <c r="E1557" s="1172"/>
      <c r="F1557" s="887">
        <v>141</v>
      </c>
      <c r="G1557" s="1103" t="s">
        <v>456</v>
      </c>
      <c r="H1557" s="111" t="s">
        <v>3721</v>
      </c>
      <c r="I1557" s="741"/>
      <c r="J1557" s="522"/>
      <c r="K1557" s="902">
        <v>30000</v>
      </c>
      <c r="L1557" s="906">
        <f t="shared" si="68"/>
        <v>9416513</v>
      </c>
    </row>
    <row r="1558" spans="1:12" ht="18" customHeight="1" x14ac:dyDescent="0.15">
      <c r="A1558" s="881"/>
      <c r="B1558" s="884"/>
      <c r="C1558" s="898"/>
      <c r="D1558" s="1122"/>
      <c r="E1558" s="1172"/>
      <c r="F1558" s="887"/>
      <c r="G1558" s="1103"/>
      <c r="H1558" s="111"/>
      <c r="I1558" s="741"/>
      <c r="J1558" s="522"/>
      <c r="K1558" s="902"/>
      <c r="L1558" s="906" t="str">
        <f t="shared" si="68"/>
        <v/>
      </c>
    </row>
    <row r="1559" spans="1:12" ht="18" customHeight="1" x14ac:dyDescent="0.15">
      <c r="A1559" s="881"/>
      <c r="B1559" s="884"/>
      <c r="C1559" s="898"/>
      <c r="D1559" s="1122"/>
      <c r="E1559" s="1172"/>
      <c r="F1559" s="887"/>
      <c r="G1559" s="1103"/>
      <c r="H1559" s="111"/>
      <c r="I1559" s="741"/>
      <c r="J1559" s="522"/>
      <c r="K1559" s="902"/>
      <c r="L1559" s="906" t="str">
        <f t="shared" si="68"/>
        <v/>
      </c>
    </row>
    <row r="1560" spans="1:12" ht="18" customHeight="1" x14ac:dyDescent="0.15">
      <c r="A1560" s="881"/>
      <c r="B1560" s="884"/>
      <c r="C1560" s="898"/>
      <c r="D1560" s="1122"/>
      <c r="E1560" s="1172"/>
      <c r="F1560" s="887"/>
      <c r="G1560" s="1103"/>
      <c r="H1560" s="111"/>
      <c r="I1560" s="741"/>
      <c r="J1560" s="522"/>
      <c r="K1560" s="902"/>
      <c r="L1560" s="906" t="str">
        <f t="shared" si="68"/>
        <v/>
      </c>
    </row>
    <row r="1561" spans="1:12" ht="18" customHeight="1" x14ac:dyDescent="0.15">
      <c r="A1561" s="881"/>
      <c r="B1561" s="884"/>
      <c r="C1561" s="898"/>
      <c r="D1561" s="1122"/>
      <c r="E1561" s="1172"/>
      <c r="F1561" s="887"/>
      <c r="G1561" s="1103"/>
      <c r="H1561" s="111"/>
      <c r="I1561" s="741"/>
      <c r="J1561" s="522"/>
      <c r="K1561" s="902"/>
      <c r="L1561" s="906" t="str">
        <f t="shared" si="68"/>
        <v/>
      </c>
    </row>
    <row r="1562" spans="1:12" ht="18" customHeight="1" x14ac:dyDescent="0.15">
      <c r="A1562" s="881"/>
      <c r="B1562" s="884"/>
      <c r="C1562" s="898"/>
      <c r="D1562" s="1122"/>
      <c r="E1562" s="1172"/>
      <c r="F1562" s="887"/>
      <c r="G1562" s="1103"/>
      <c r="H1562" s="111"/>
      <c r="I1562" s="741"/>
      <c r="J1562" s="522"/>
      <c r="K1562" s="902"/>
      <c r="L1562" s="906" t="str">
        <f t="shared" si="68"/>
        <v/>
      </c>
    </row>
    <row r="1563" spans="1:12" ht="18" customHeight="1" x14ac:dyDescent="0.15">
      <c r="A1563" s="881"/>
      <c r="B1563" s="884"/>
      <c r="C1563" s="898"/>
      <c r="D1563" s="1122"/>
      <c r="E1563" s="1172"/>
      <c r="F1563" s="887"/>
      <c r="G1563" s="1103"/>
      <c r="H1563" s="111"/>
      <c r="I1563" s="741"/>
      <c r="J1563" s="522"/>
      <c r="K1563" s="902"/>
      <c r="L1563" s="906" t="str">
        <f t="shared" si="68"/>
        <v/>
      </c>
    </row>
    <row r="1564" spans="1:12" ht="18" customHeight="1" x14ac:dyDescent="0.15">
      <c r="A1564" s="881"/>
      <c r="B1564" s="884"/>
      <c r="C1564" s="898"/>
      <c r="D1564" s="1122"/>
      <c r="E1564" s="1172"/>
      <c r="F1564" s="887"/>
      <c r="G1564" s="1103"/>
      <c r="H1564" s="111"/>
      <c r="I1564" s="741"/>
      <c r="J1564" s="522"/>
      <c r="K1564" s="902"/>
      <c r="L1564" s="906" t="str">
        <f t="shared" si="68"/>
        <v/>
      </c>
    </row>
    <row r="1565" spans="1:12" ht="18" customHeight="1" x14ac:dyDescent="0.15">
      <c r="A1565" s="881"/>
      <c r="B1565" s="884"/>
      <c r="C1565" s="898"/>
      <c r="D1565" s="1122"/>
      <c r="E1565" s="1172"/>
      <c r="F1565" s="887"/>
      <c r="G1565" s="1103"/>
      <c r="H1565" s="111"/>
      <c r="I1565" s="741"/>
      <c r="J1565" s="522"/>
      <c r="K1565" s="902"/>
      <c r="L1565" s="906" t="str">
        <f t="shared" si="68"/>
        <v/>
      </c>
    </row>
    <row r="1566" spans="1:12" ht="18" customHeight="1" x14ac:dyDescent="0.15">
      <c r="A1566" s="881"/>
      <c r="B1566" s="884"/>
      <c r="C1566" s="898"/>
      <c r="D1566" s="1122"/>
      <c r="E1566" s="1172"/>
      <c r="F1566" s="887"/>
      <c r="G1566" s="1103"/>
      <c r="H1566" s="111"/>
      <c r="I1566" s="741"/>
      <c r="J1566" s="522"/>
      <c r="K1566" s="902"/>
      <c r="L1566" s="906" t="str">
        <f t="shared" si="68"/>
        <v/>
      </c>
    </row>
    <row r="1567" spans="1:12" ht="18" customHeight="1" x14ac:dyDescent="0.15">
      <c r="A1567" s="881"/>
      <c r="B1567" s="884"/>
      <c r="C1567" s="898"/>
      <c r="D1567" s="1122"/>
      <c r="E1567" s="1172"/>
      <c r="F1567" s="887"/>
      <c r="G1567" s="1103"/>
      <c r="H1567" s="111"/>
      <c r="I1567" s="741"/>
      <c r="J1567" s="522"/>
      <c r="K1567" s="902"/>
      <c r="L1567" s="906" t="str">
        <f t="shared" si="68"/>
        <v/>
      </c>
    </row>
    <row r="1568" spans="1:12" ht="18" customHeight="1" x14ac:dyDescent="0.15">
      <c r="A1568" s="881"/>
      <c r="B1568" s="884"/>
      <c r="C1568" s="898"/>
      <c r="D1568" s="1122"/>
      <c r="E1568" s="1172"/>
      <c r="F1568" s="887"/>
      <c r="G1568" s="1103"/>
      <c r="H1568" s="111"/>
      <c r="I1568" s="741"/>
      <c r="J1568" s="522"/>
      <c r="K1568" s="902"/>
      <c r="L1568" s="906" t="str">
        <f t="shared" si="68"/>
        <v/>
      </c>
    </row>
    <row r="1569" spans="1:12" ht="18" customHeight="1" x14ac:dyDescent="0.15">
      <c r="A1569" s="881"/>
      <c r="B1569" s="884"/>
      <c r="C1569" s="898"/>
      <c r="D1569" s="1122"/>
      <c r="E1569" s="1172"/>
      <c r="F1569" s="887"/>
      <c r="G1569" s="1103"/>
      <c r="H1569" s="111"/>
      <c r="I1569" s="741"/>
      <c r="J1569" s="522"/>
      <c r="K1569" s="902"/>
      <c r="L1569" s="906" t="str">
        <f t="shared" si="68"/>
        <v/>
      </c>
    </row>
    <row r="1570" spans="1:12" ht="18" customHeight="1" x14ac:dyDescent="0.15">
      <c r="A1570" s="881"/>
      <c r="B1570" s="884"/>
      <c r="C1570" s="898"/>
      <c r="D1570" s="1122"/>
      <c r="E1570" s="1172"/>
      <c r="F1570" s="887"/>
      <c r="G1570" s="1103"/>
      <c r="H1570" s="111"/>
      <c r="I1570" s="741"/>
      <c r="J1570" s="522"/>
      <c r="K1570" s="902"/>
      <c r="L1570" s="906" t="str">
        <f t="shared" si="68"/>
        <v/>
      </c>
    </row>
    <row r="1571" spans="1:12" ht="18" customHeight="1" x14ac:dyDescent="0.15">
      <c r="A1571" s="881"/>
      <c r="B1571" s="884"/>
      <c r="C1571" s="898"/>
      <c r="D1571" s="1122"/>
      <c r="E1571" s="1172"/>
      <c r="F1571" s="887"/>
      <c r="G1571" s="1103"/>
      <c r="H1571" s="111"/>
      <c r="I1571" s="741"/>
      <c r="J1571" s="522"/>
      <c r="K1571" s="902"/>
      <c r="L1571" s="906" t="str">
        <f t="shared" si="68"/>
        <v/>
      </c>
    </row>
    <row r="1572" spans="1:12" ht="18" customHeight="1" x14ac:dyDescent="0.15">
      <c r="A1572" s="881"/>
      <c r="B1572" s="884"/>
      <c r="C1572" s="898"/>
      <c r="D1572" s="1122"/>
      <c r="E1572" s="1172"/>
      <c r="F1572" s="887"/>
      <c r="G1572" s="1103"/>
      <c r="H1572" s="111"/>
      <c r="I1572" s="741"/>
      <c r="J1572" s="522"/>
      <c r="K1572" s="902"/>
      <c r="L1572" s="906" t="str">
        <f t="shared" si="68"/>
        <v/>
      </c>
    </row>
    <row r="1573" spans="1:12" ht="18" customHeight="1" x14ac:dyDescent="0.15">
      <c r="A1573" s="881"/>
      <c r="B1573" s="884"/>
      <c r="C1573" s="898"/>
      <c r="D1573" s="1122"/>
      <c r="E1573" s="1172"/>
      <c r="F1573" s="887"/>
      <c r="G1573" s="1103"/>
      <c r="H1573" s="111"/>
      <c r="I1573" s="741"/>
      <c r="J1573" s="522"/>
      <c r="K1573" s="902"/>
      <c r="L1573" s="906" t="str">
        <f t="shared" si="68"/>
        <v/>
      </c>
    </row>
    <row r="1574" spans="1:12" ht="18" customHeight="1" x14ac:dyDescent="0.15">
      <c r="A1574" s="881"/>
      <c r="B1574" s="884"/>
      <c r="C1574" s="898"/>
      <c r="D1574" s="1122"/>
      <c r="E1574" s="1172"/>
      <c r="F1574" s="887"/>
      <c r="G1574" s="1103"/>
      <c r="H1574" s="111"/>
      <c r="I1574" s="741"/>
      <c r="J1574" s="522"/>
      <c r="K1574" s="902"/>
      <c r="L1574" s="906" t="str">
        <f t="shared" si="68"/>
        <v/>
      </c>
    </row>
    <row r="1575" spans="1:12" ht="18" customHeight="1" x14ac:dyDescent="0.15">
      <c r="A1575" s="881"/>
      <c r="B1575" s="884"/>
      <c r="C1575" s="898"/>
      <c r="D1575" s="1122"/>
      <c r="E1575" s="1172"/>
      <c r="F1575" s="887"/>
      <c r="G1575" s="1103"/>
      <c r="H1575" s="111"/>
      <c r="I1575" s="741"/>
      <c r="J1575" s="522"/>
      <c r="K1575" s="902"/>
      <c r="L1575" s="906" t="str">
        <f t="shared" si="68"/>
        <v/>
      </c>
    </row>
    <row r="1576" spans="1:12" ht="18" customHeight="1" x14ac:dyDescent="0.15">
      <c r="A1576" s="881"/>
      <c r="B1576" s="884"/>
      <c r="C1576" s="898"/>
      <c r="D1576" s="1122"/>
      <c r="E1576" s="1172"/>
      <c r="F1576" s="887"/>
      <c r="G1576" s="1103"/>
      <c r="H1576" s="111"/>
      <c r="I1576" s="741"/>
      <c r="J1576" s="522"/>
      <c r="K1576" s="902"/>
      <c r="L1576" s="906" t="str">
        <f t="shared" si="68"/>
        <v/>
      </c>
    </row>
    <row r="1577" spans="1:12" ht="18" customHeight="1" x14ac:dyDescent="0.15">
      <c r="A1577" s="881"/>
      <c r="B1577" s="884"/>
      <c r="C1577" s="898"/>
      <c r="D1577" s="1122"/>
      <c r="E1577" s="1172"/>
      <c r="F1577" s="887"/>
      <c r="G1577" s="1103"/>
      <c r="H1577" s="111"/>
      <c r="I1577" s="741"/>
      <c r="K1577" s="902"/>
      <c r="L1577" s="906" t="str">
        <f t="shared" si="68"/>
        <v/>
      </c>
    </row>
    <row r="1578" spans="1:12" ht="18" customHeight="1" x14ac:dyDescent="0.15">
      <c r="A1578" s="881"/>
      <c r="B1578" s="884"/>
      <c r="C1578" s="898"/>
      <c r="D1578" s="1129"/>
    </row>
    <row r="1579" spans="1:12" ht="18" customHeight="1" x14ac:dyDescent="0.15">
      <c r="A1579" s="881"/>
      <c r="B1579" s="884"/>
      <c r="C1579" s="898"/>
      <c r="D1579" s="1129"/>
    </row>
    <row r="1580" spans="1:12" ht="18" customHeight="1" x14ac:dyDescent="0.15">
      <c r="A1580" s="881"/>
      <c r="C1580" s="898"/>
      <c r="D1580" s="1129"/>
    </row>
    <row r="1581" spans="1:12" ht="18" customHeight="1" x14ac:dyDescent="0.15">
      <c r="D1581" s="1129"/>
    </row>
    <row r="1582" spans="1:12" ht="18" customHeight="1" x14ac:dyDescent="0.15">
      <c r="D1582" s="1129"/>
    </row>
    <row r="1583" spans="1:12" x14ac:dyDescent="0.15">
      <c r="D1583" s="1129"/>
    </row>
    <row r="1584" spans="1:12" x14ac:dyDescent="0.15">
      <c r="D1584" s="1129"/>
    </row>
    <row r="1585" spans="4:4" x14ac:dyDescent="0.15">
      <c r="D1585" s="1129"/>
    </row>
    <row r="1586" spans="4:4" x14ac:dyDescent="0.15">
      <c r="D1586" s="1129"/>
    </row>
    <row r="1587" spans="4:4" x14ac:dyDescent="0.15">
      <c r="D1587" s="1129"/>
    </row>
    <row r="1588" spans="4:4" x14ac:dyDescent="0.15">
      <c r="D1588" s="1129"/>
    </row>
    <row r="1589" spans="4:4" x14ac:dyDescent="0.15">
      <c r="D1589" s="1129"/>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45033</v>
      </c>
      <c r="M1" s="417" t="s">
        <v>1510</v>
      </c>
      <c r="N1" s="416">
        <v>45376</v>
      </c>
      <c r="O1" s="62"/>
    </row>
    <row r="2" spans="1:17" s="59" customFormat="1" ht="24" customHeight="1" x14ac:dyDescent="0.15">
      <c r="A2" s="424"/>
      <c r="B2" s="425" t="s">
        <v>2502</v>
      </c>
      <c r="C2" s="426"/>
      <c r="D2" s="1395" t="s">
        <v>378</v>
      </c>
      <c r="E2" s="1395"/>
      <c r="F2" s="1396"/>
      <c r="G2" s="1397" t="s">
        <v>379</v>
      </c>
      <c r="H2" s="1398"/>
      <c r="I2" s="1399"/>
      <c r="J2" s="1400" t="s">
        <v>3197</v>
      </c>
      <c r="L2" s="1402" t="s">
        <v>2578</v>
      </c>
      <c r="M2" s="1405" t="s">
        <v>382</v>
      </c>
      <c r="N2" s="1405" t="s">
        <v>383</v>
      </c>
      <c r="O2" s="1407"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01"/>
      <c r="L3" s="1403"/>
      <c r="M3" s="1406"/>
      <c r="N3" s="1406"/>
      <c r="O3" s="1408"/>
    </row>
    <row r="4" spans="1:17" s="59" customFormat="1" ht="24" customHeight="1" x14ac:dyDescent="0.15">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15">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15">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15">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15">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15">
      <c r="A13" s="73">
        <v>1443</v>
      </c>
      <c r="B13" s="74">
        <v>45103</v>
      </c>
      <c r="C13" s="75">
        <v>10000</v>
      </c>
      <c r="D13" s="73"/>
      <c r="E13" s="74"/>
      <c r="F13" s="76"/>
      <c r="G13" s="77"/>
      <c r="H13" s="78"/>
      <c r="I13" s="79"/>
      <c r="J13" s="80">
        <f t="shared" si="1"/>
        <v>220000</v>
      </c>
      <c r="L13" s="89" t="s">
        <v>3686</v>
      </c>
      <c r="M13" s="708"/>
      <c r="N13" s="708"/>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02" t="s">
        <v>2579</v>
      </c>
      <c r="M15" s="1409" t="s">
        <v>2529</v>
      </c>
      <c r="N15" s="1405"/>
      <c r="O15" s="1407" t="s">
        <v>384</v>
      </c>
    </row>
    <row r="16" spans="1:17" ht="24" customHeight="1" x14ac:dyDescent="0.15">
      <c r="A16" s="73">
        <v>1453</v>
      </c>
      <c r="B16" s="74">
        <v>45120</v>
      </c>
      <c r="C16" s="75">
        <v>50000</v>
      </c>
      <c r="D16" s="73"/>
      <c r="E16" s="74"/>
      <c r="F16" s="76"/>
      <c r="G16" s="77"/>
      <c r="H16" s="78"/>
      <c r="I16" s="79"/>
      <c r="J16" s="80">
        <f t="shared" si="1"/>
        <v>80000</v>
      </c>
      <c r="L16" s="1403"/>
      <c r="M16" s="1410"/>
      <c r="N16" s="1406"/>
      <c r="O16" s="1408"/>
    </row>
    <row r="17" spans="1:16" ht="24" customHeight="1" x14ac:dyDescent="0.15">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15">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2515</v>
      </c>
      <c r="M23" s="707"/>
      <c r="N23" s="707">
        <v>800000</v>
      </c>
      <c r="O23" s="75">
        <f t="shared" si="2"/>
        <v>800000</v>
      </c>
      <c r="P23" s="1404"/>
    </row>
    <row r="24" spans="1:16" ht="24" customHeight="1" x14ac:dyDescent="0.15">
      <c r="A24" s="73">
        <v>1481</v>
      </c>
      <c r="B24" s="74">
        <v>45258</v>
      </c>
      <c r="C24" s="75">
        <v>30000</v>
      </c>
      <c r="D24" s="73"/>
      <c r="E24" s="74"/>
      <c r="F24" s="76"/>
      <c r="G24" s="77"/>
      <c r="H24" s="78"/>
      <c r="I24" s="79"/>
      <c r="J24" s="80">
        <f t="shared" si="1"/>
        <v>180000</v>
      </c>
      <c r="L24" s="81" t="s">
        <v>2514</v>
      </c>
      <c r="M24" s="707"/>
      <c r="N24" s="707"/>
      <c r="O24" s="75">
        <f>SUM(M24:N24)</f>
        <v>0</v>
      </c>
      <c r="P24" s="1404"/>
    </row>
    <row r="25" spans="1:16" ht="24" customHeight="1" x14ac:dyDescent="0.15">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15">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15">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1841890</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835000</v>
      </c>
    </row>
    <row r="44" spans="1:15" ht="24" customHeight="1" x14ac:dyDescent="0.15">
      <c r="A44" s="73"/>
      <c r="B44" s="74"/>
      <c r="C44" s="75"/>
      <c r="D44" s="73"/>
      <c r="E44" s="74"/>
      <c r="F44" s="76"/>
      <c r="G44" s="77"/>
      <c r="H44" s="78"/>
      <c r="I44" s="79"/>
      <c r="J44" s="80" t="str">
        <f t="shared" si="1"/>
        <v/>
      </c>
      <c r="L44" s="772" t="s">
        <v>2582</v>
      </c>
      <c r="M44" s="707"/>
      <c r="N44" s="945">
        <f>O22+O23</f>
        <v>830000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-300540</v>
      </c>
    </row>
    <row r="49" spans="1:15" ht="24" customHeight="1" x14ac:dyDescent="0.15">
      <c r="A49" s="73"/>
      <c r="B49" s="74"/>
      <c r="C49" s="75"/>
      <c r="D49" s="73"/>
      <c r="E49" s="74"/>
      <c r="F49" s="76"/>
      <c r="G49" s="77"/>
      <c r="H49" s="78"/>
      <c r="I49" s="79"/>
      <c r="J49" s="80"/>
      <c r="L49" s="86"/>
      <c r="M49" s="937"/>
      <c r="N49" s="937" t="s">
        <v>2531</v>
      </c>
      <c r="O49" s="938">
        <v>9989036</v>
      </c>
    </row>
    <row r="50" spans="1:15" ht="24" customHeight="1" x14ac:dyDescent="0.15">
      <c r="A50" s="73"/>
      <c r="B50" s="74"/>
      <c r="C50" s="75"/>
      <c r="D50" s="73"/>
      <c r="E50" s="74"/>
      <c r="F50" s="76"/>
      <c r="G50" s="77"/>
      <c r="H50" s="78"/>
      <c r="I50" s="79"/>
      <c r="J50" s="80"/>
      <c r="L50" s="86"/>
      <c r="M50" s="937"/>
      <c r="N50" s="937" t="s">
        <v>2532</v>
      </c>
      <c r="O50" s="938">
        <v>9688496</v>
      </c>
    </row>
    <row r="51" spans="1:15" ht="24" customHeight="1" x14ac:dyDescent="0.15">
      <c r="A51" s="73"/>
      <c r="B51" s="74"/>
      <c r="C51" s="75"/>
      <c r="D51" s="73"/>
      <c r="E51" s="74"/>
      <c r="F51" s="76"/>
      <c r="G51" s="77"/>
      <c r="H51" s="78"/>
      <c r="I51" s="79"/>
      <c r="J51" s="80"/>
      <c r="L51" s="767"/>
      <c r="M51" s="948"/>
      <c r="N51" s="948" t="s">
        <v>2533</v>
      </c>
      <c r="O51" s="949">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B4" sqref="B4"/>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301</v>
      </c>
      <c r="C2" s="754" t="s">
        <v>2461</v>
      </c>
      <c r="D2" s="2"/>
      <c r="E2"/>
      <c r="G2" s="652">
        <v>111</v>
      </c>
      <c r="H2" s="651" t="s">
        <v>2442</v>
      </c>
      <c r="J2"/>
      <c r="K2"/>
    </row>
    <row r="3" spans="1:14" x14ac:dyDescent="0.15">
      <c r="A3" s="725" t="s">
        <v>2443</v>
      </c>
      <c r="B3" s="726">
        <v>301</v>
      </c>
      <c r="C3" s="723"/>
      <c r="D3" s="2"/>
      <c r="E3"/>
      <c r="G3" s="652">
        <v>112</v>
      </c>
      <c r="H3" s="651" t="s">
        <v>2443</v>
      </c>
      <c r="J3"/>
      <c r="K3"/>
    </row>
    <row r="4" spans="1:14" x14ac:dyDescent="0.15">
      <c r="M4">
        <v>185</v>
      </c>
      <c r="N4">
        <v>183</v>
      </c>
    </row>
    <row r="5" spans="1:14" x14ac:dyDescent="0.15">
      <c r="A5" s="1411" t="s">
        <v>427</v>
      </c>
      <c r="B5" s="1412"/>
      <c r="C5" s="1412"/>
      <c r="D5" s="1412"/>
      <c r="E5" s="1413"/>
      <c r="G5" s="1414" t="s">
        <v>897</v>
      </c>
      <c r="H5" s="1415"/>
      <c r="I5" s="1415"/>
      <c r="J5" s="1415"/>
      <c r="K5" s="1416"/>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3330</v>
      </c>
      <c r="D249" s="90">
        <v>4000</v>
      </c>
      <c r="E249" s="90">
        <f t="shared" si="11"/>
        <v>101800</v>
      </c>
      <c r="K249" s="90" t="str">
        <f t="shared" si="12"/>
        <v/>
      </c>
    </row>
    <row r="250" spans="1:11" x14ac:dyDescent="0.15">
      <c r="A250" s="101">
        <v>44617</v>
      </c>
      <c r="B250" s="2" t="s">
        <v>142</v>
      </c>
      <c r="C250" s="2" t="s">
        <v>3313</v>
      </c>
      <c r="D250" s="90">
        <v>10400</v>
      </c>
      <c r="E250" s="90">
        <f t="shared" si="11"/>
        <v>112200</v>
      </c>
      <c r="K250" s="90" t="str">
        <f t="shared" si="12"/>
        <v/>
      </c>
    </row>
    <row r="251" spans="1:11" x14ac:dyDescent="0.15">
      <c r="A251" s="101" t="s">
        <v>3347</v>
      </c>
      <c r="B251" s="2"/>
      <c r="C251" s="2"/>
      <c r="E251" s="90" t="str">
        <f>IF(D251="","",D251)</f>
        <v/>
      </c>
      <c r="K251" s="90" t="str">
        <f t="shared" si="12"/>
        <v/>
      </c>
    </row>
    <row r="252" spans="1:11" x14ac:dyDescent="0.15">
      <c r="A252" s="101">
        <v>44718</v>
      </c>
      <c r="B252" s="2" t="s">
        <v>1562</v>
      </c>
      <c r="C252" s="2" t="s">
        <v>3474</v>
      </c>
      <c r="D252" s="90">
        <v>4400</v>
      </c>
      <c r="E252" s="90">
        <f>IF(D252="","",D252)</f>
        <v>4400</v>
      </c>
      <c r="G252" s="101">
        <v>44936</v>
      </c>
      <c r="H252" t="s">
        <v>1509</v>
      </c>
      <c r="I252" t="s">
        <v>3490</v>
      </c>
      <c r="J252" s="90">
        <v>36000</v>
      </c>
      <c r="K252" s="90">
        <f>IF(J252="","",J252)</f>
        <v>36000</v>
      </c>
    </row>
    <row r="253" spans="1:11" x14ac:dyDescent="0.15">
      <c r="A253" s="101">
        <v>44746</v>
      </c>
      <c r="B253" s="2" t="s">
        <v>2614</v>
      </c>
      <c r="C253" s="2" t="s">
        <v>3475</v>
      </c>
      <c r="D253" s="90">
        <v>6400</v>
      </c>
      <c r="E253" s="90">
        <f t="shared" si="11"/>
        <v>10800</v>
      </c>
      <c r="K253" s="90" t="str">
        <f t="shared" si="12"/>
        <v/>
      </c>
    </row>
    <row r="254" spans="1:11" x14ac:dyDescent="0.15">
      <c r="A254" s="101">
        <v>44747</v>
      </c>
      <c r="B254" s="2" t="s">
        <v>2821</v>
      </c>
      <c r="C254" s="2" t="s">
        <v>3476</v>
      </c>
      <c r="D254" s="90">
        <v>64000</v>
      </c>
      <c r="E254" s="90">
        <f t="shared" si="11"/>
        <v>74800</v>
      </c>
      <c r="K254" s="90" t="str">
        <f t="shared" si="12"/>
        <v/>
      </c>
    </row>
    <row r="255" spans="1:11" x14ac:dyDescent="0.15">
      <c r="A255" s="101">
        <v>44758</v>
      </c>
      <c r="B255" s="2" t="s">
        <v>3191</v>
      </c>
      <c r="C255" s="2" t="s">
        <v>3477</v>
      </c>
      <c r="D255" s="90">
        <v>2000</v>
      </c>
      <c r="E255" s="90">
        <f t="shared" si="11"/>
        <v>76800</v>
      </c>
      <c r="K255" s="90" t="str">
        <f t="shared" si="12"/>
        <v/>
      </c>
    </row>
    <row r="256" spans="1:11" x14ac:dyDescent="0.15">
      <c r="A256" s="101">
        <v>44806</v>
      </c>
      <c r="B256" s="2" t="s">
        <v>1520</v>
      </c>
      <c r="C256" s="2" t="s">
        <v>3478</v>
      </c>
      <c r="D256" s="90">
        <v>2800</v>
      </c>
      <c r="E256" s="90">
        <f t="shared" si="11"/>
        <v>79600</v>
      </c>
      <c r="K256" s="90" t="str">
        <f t="shared" si="12"/>
        <v/>
      </c>
    </row>
    <row r="257" spans="1:11" x14ac:dyDescent="0.15">
      <c r="A257" s="101">
        <v>44824</v>
      </c>
      <c r="B257" s="2" t="s">
        <v>1520</v>
      </c>
      <c r="C257" s="2" t="s">
        <v>3479</v>
      </c>
      <c r="D257" s="90">
        <v>2800</v>
      </c>
      <c r="E257" s="90">
        <f t="shared" si="11"/>
        <v>82400</v>
      </c>
      <c r="K257" s="90" t="str">
        <f t="shared" si="12"/>
        <v/>
      </c>
    </row>
    <row r="258" spans="1:11" x14ac:dyDescent="0.15">
      <c r="A258" s="101">
        <v>44851</v>
      </c>
      <c r="B258" s="2" t="s">
        <v>1520</v>
      </c>
      <c r="C258" s="2" t="s">
        <v>3480</v>
      </c>
      <c r="D258" s="90">
        <v>9600</v>
      </c>
      <c r="E258" s="90">
        <f t="shared" si="11"/>
        <v>92000</v>
      </c>
      <c r="K258" s="90" t="str">
        <f t="shared" si="12"/>
        <v/>
      </c>
    </row>
    <row r="259" spans="1:11" x14ac:dyDescent="0.15">
      <c r="A259" s="101">
        <v>44861</v>
      </c>
      <c r="B259" s="2" t="s">
        <v>1520</v>
      </c>
      <c r="C259" s="2" t="s">
        <v>3481</v>
      </c>
      <c r="D259" s="90">
        <v>8000</v>
      </c>
      <c r="E259" s="90">
        <f t="shared" si="11"/>
        <v>100000</v>
      </c>
      <c r="K259" s="90" t="str">
        <f t="shared" si="12"/>
        <v/>
      </c>
    </row>
    <row r="260" spans="1:11" x14ac:dyDescent="0.15">
      <c r="A260" s="101">
        <v>44866</v>
      </c>
      <c r="B260" s="2" t="s">
        <v>2986</v>
      </c>
      <c r="C260" s="2" t="s">
        <v>3482</v>
      </c>
      <c r="D260" s="90">
        <v>4000</v>
      </c>
      <c r="E260" s="90">
        <f t="shared" si="11"/>
        <v>104000</v>
      </c>
      <c r="K260" s="90" t="str">
        <f t="shared" si="12"/>
        <v/>
      </c>
    </row>
    <row r="261" spans="1:11" x14ac:dyDescent="0.15">
      <c r="A261" s="101">
        <v>44893</v>
      </c>
      <c r="B261" s="2" t="s">
        <v>1562</v>
      </c>
      <c r="C261" s="2" t="s">
        <v>3483</v>
      </c>
      <c r="D261" s="90">
        <v>5600</v>
      </c>
      <c r="E261" s="90">
        <f t="shared" si="11"/>
        <v>109600</v>
      </c>
      <c r="K261" s="90" t="str">
        <f t="shared" si="12"/>
        <v/>
      </c>
    </row>
    <row r="262" spans="1:11" x14ac:dyDescent="0.15">
      <c r="A262" s="101">
        <v>44907</v>
      </c>
      <c r="B262" s="2" t="s">
        <v>1520</v>
      </c>
      <c r="C262" s="2" t="s">
        <v>3484</v>
      </c>
      <c r="D262" s="90">
        <v>2400</v>
      </c>
      <c r="E262" s="90">
        <f t="shared" si="11"/>
        <v>112000</v>
      </c>
      <c r="K262" s="90" t="str">
        <f t="shared" si="12"/>
        <v/>
      </c>
    </row>
    <row r="263" spans="1:11" x14ac:dyDescent="0.15">
      <c r="A263" s="101">
        <v>44923</v>
      </c>
      <c r="B263" s="2" t="s">
        <v>1509</v>
      </c>
      <c r="C263" s="2" t="s">
        <v>3485</v>
      </c>
      <c r="D263" s="90">
        <v>52800</v>
      </c>
      <c r="E263" s="90">
        <f t="shared" si="11"/>
        <v>164800</v>
      </c>
      <c r="K263" s="90" t="str">
        <f t="shared" si="12"/>
        <v/>
      </c>
    </row>
    <row r="264" spans="1:11" x14ac:dyDescent="0.15">
      <c r="A264" s="101">
        <v>44923</v>
      </c>
      <c r="B264" s="2" t="s">
        <v>1509</v>
      </c>
      <c r="C264" s="2" t="s">
        <v>3486</v>
      </c>
      <c r="D264" s="90">
        <v>22400</v>
      </c>
      <c r="E264" s="90">
        <f t="shared" si="11"/>
        <v>187200</v>
      </c>
      <c r="K264" s="90" t="str">
        <f t="shared" si="12"/>
        <v/>
      </c>
    </row>
    <row r="265" spans="1:11" x14ac:dyDescent="0.15">
      <c r="A265" s="101">
        <v>44923</v>
      </c>
      <c r="B265" s="2" t="s">
        <v>1509</v>
      </c>
      <c r="C265" s="2" t="s">
        <v>3487</v>
      </c>
      <c r="D265" s="90">
        <v>10400</v>
      </c>
      <c r="E265" s="90">
        <f t="shared" si="11"/>
        <v>197600</v>
      </c>
      <c r="K265" s="90" t="str">
        <f t="shared" ref="K265:K328" si="13">IF(J265="","",J265+K264)</f>
        <v/>
      </c>
    </row>
    <row r="266" spans="1:11" x14ac:dyDescent="0.15">
      <c r="A266" s="101">
        <v>44924</v>
      </c>
      <c r="B266" s="2" t="s">
        <v>1509</v>
      </c>
      <c r="C266" s="2" t="s">
        <v>3488</v>
      </c>
      <c r="D266" s="90">
        <v>69800</v>
      </c>
      <c r="E266" s="90">
        <f t="shared" si="11"/>
        <v>267400</v>
      </c>
      <c r="K266" s="90" t="str">
        <f t="shared" si="13"/>
        <v/>
      </c>
    </row>
    <row r="267" spans="1:11" x14ac:dyDescent="0.15">
      <c r="A267" s="101">
        <v>44924</v>
      </c>
      <c r="B267" s="2" t="s">
        <v>1509</v>
      </c>
      <c r="C267" s="2" t="s">
        <v>3489</v>
      </c>
      <c r="D267" s="90">
        <v>45200</v>
      </c>
      <c r="E267" s="90">
        <f t="shared" si="11"/>
        <v>312600</v>
      </c>
      <c r="K267" s="90" t="str">
        <f t="shared" si="13"/>
        <v/>
      </c>
    </row>
    <row r="268" spans="1:11" x14ac:dyDescent="0.15">
      <c r="A268" s="101">
        <v>44958</v>
      </c>
      <c r="B268" s="2" t="s">
        <v>1536</v>
      </c>
      <c r="C268" s="2" t="s">
        <v>3491</v>
      </c>
      <c r="D268" s="90">
        <v>76800</v>
      </c>
      <c r="E268" s="90">
        <f t="shared" si="11"/>
        <v>389400</v>
      </c>
      <c r="K268" s="90" t="str">
        <f t="shared" si="13"/>
        <v/>
      </c>
    </row>
    <row r="269" spans="1:11" x14ac:dyDescent="0.15">
      <c r="A269" s="101">
        <v>44963</v>
      </c>
      <c r="B269" s="2" t="s">
        <v>1520</v>
      </c>
      <c r="C269" s="2" t="s">
        <v>3492</v>
      </c>
      <c r="D269" s="90">
        <v>11200</v>
      </c>
      <c r="E269" s="90">
        <f t="shared" si="11"/>
        <v>400600</v>
      </c>
      <c r="K269" s="90" t="str">
        <f t="shared" si="13"/>
        <v/>
      </c>
    </row>
    <row r="270" spans="1:11" x14ac:dyDescent="0.15">
      <c r="A270" s="101">
        <v>44970</v>
      </c>
      <c r="B270" s="2" t="s">
        <v>3493</v>
      </c>
      <c r="C270" s="2" t="s">
        <v>3494</v>
      </c>
      <c r="D270" s="90">
        <v>61800</v>
      </c>
      <c r="E270" s="90">
        <f t="shared" si="11"/>
        <v>462400</v>
      </c>
      <c r="K270" s="90" t="str">
        <f t="shared" si="13"/>
        <v/>
      </c>
    </row>
    <row r="271" spans="1:11" x14ac:dyDescent="0.15">
      <c r="A271" s="101">
        <v>44986</v>
      </c>
      <c r="B271" s="2" t="s">
        <v>1520</v>
      </c>
      <c r="C271" s="2" t="s">
        <v>3495</v>
      </c>
      <c r="D271" s="90">
        <v>4600</v>
      </c>
      <c r="E271" s="90">
        <f t="shared" si="11"/>
        <v>467000</v>
      </c>
      <c r="K271" s="90" t="str">
        <f t="shared" si="13"/>
        <v/>
      </c>
    </row>
    <row r="272" spans="1:11" x14ac:dyDescent="0.15">
      <c r="A272" s="101">
        <v>44986</v>
      </c>
      <c r="B272" s="2" t="s">
        <v>1509</v>
      </c>
      <c r="C272" s="2" t="s">
        <v>3496</v>
      </c>
      <c r="D272" s="90">
        <v>29600</v>
      </c>
      <c r="E272" s="90">
        <f t="shared" si="11"/>
        <v>496600</v>
      </c>
      <c r="K272" s="90" t="str">
        <f t="shared" si="13"/>
        <v/>
      </c>
    </row>
    <row r="273" spans="1:11" x14ac:dyDescent="0.15">
      <c r="A273" s="101">
        <v>44993</v>
      </c>
      <c r="B273" s="2" t="s">
        <v>3191</v>
      </c>
      <c r="C273" s="2" t="s">
        <v>3497</v>
      </c>
      <c r="D273" s="90">
        <v>2200</v>
      </c>
      <c r="E273" s="90">
        <f t="shared" si="11"/>
        <v>498800</v>
      </c>
      <c r="K273" s="90" t="str">
        <f t="shared" si="13"/>
        <v/>
      </c>
    </row>
    <row r="274" spans="1:11" x14ac:dyDescent="0.15">
      <c r="A274" s="101" t="s">
        <v>3564</v>
      </c>
      <c r="E274" s="90" t="str">
        <f t="shared" si="11"/>
        <v/>
      </c>
      <c r="K274" s="90" t="str">
        <f t="shared" si="13"/>
        <v/>
      </c>
    </row>
    <row r="275" spans="1:11" x14ac:dyDescent="0.15">
      <c r="A275" s="101">
        <v>45044</v>
      </c>
      <c r="B275" t="s">
        <v>77</v>
      </c>
      <c r="C275" t="s">
        <v>3558</v>
      </c>
      <c r="D275" s="90">
        <v>54800</v>
      </c>
      <c r="E275" s="90">
        <f>IF(D275="","",D275)</f>
        <v>54800</v>
      </c>
      <c r="K275" s="90" t="str">
        <f t="shared" si="13"/>
        <v/>
      </c>
    </row>
    <row r="276" spans="1:11" x14ac:dyDescent="0.15">
      <c r="A276" s="101">
        <v>45079</v>
      </c>
      <c r="B276" t="s">
        <v>409</v>
      </c>
      <c r="C276" t="s">
        <v>3399</v>
      </c>
      <c r="D276" s="90">
        <v>9600</v>
      </c>
      <c r="E276" s="90">
        <f t="shared" si="11"/>
        <v>64400</v>
      </c>
      <c r="K276" s="90" t="str">
        <f t="shared" si="13"/>
        <v/>
      </c>
    </row>
    <row r="277" spans="1:11" x14ac:dyDescent="0.15">
      <c r="A277" s="101">
        <v>45079</v>
      </c>
      <c r="B277" t="s">
        <v>409</v>
      </c>
      <c r="C277" t="s">
        <v>3401</v>
      </c>
      <c r="D277" s="90">
        <v>4200</v>
      </c>
      <c r="E277" s="90">
        <f t="shared" si="11"/>
        <v>68600</v>
      </c>
      <c r="K277" s="90" t="str">
        <f t="shared" si="13"/>
        <v/>
      </c>
    </row>
    <row r="278" spans="1:11" x14ac:dyDescent="0.15">
      <c r="A278" s="101">
        <v>45089</v>
      </c>
      <c r="B278" t="s">
        <v>321</v>
      </c>
      <c r="C278" t="s">
        <v>3442</v>
      </c>
      <c r="D278" s="90">
        <v>5600</v>
      </c>
      <c r="E278" s="90">
        <f t="shared" si="11"/>
        <v>74200</v>
      </c>
      <c r="K278" s="90" t="str">
        <f t="shared" si="13"/>
        <v/>
      </c>
    </row>
    <row r="279" spans="1:11" x14ac:dyDescent="0.15">
      <c r="A279" s="101">
        <v>45106</v>
      </c>
      <c r="B279" t="s">
        <v>456</v>
      </c>
      <c r="C279" t="s">
        <v>3572</v>
      </c>
      <c r="D279" s="90">
        <v>63600</v>
      </c>
      <c r="E279" s="90">
        <f t="shared" si="11"/>
        <v>137800</v>
      </c>
      <c r="K279" s="90" t="str">
        <f t="shared" si="13"/>
        <v/>
      </c>
    </row>
    <row r="280" spans="1:11" x14ac:dyDescent="0.15">
      <c r="A280" s="101">
        <v>45120</v>
      </c>
      <c r="B280" t="s">
        <v>142</v>
      </c>
      <c r="C280" t="s">
        <v>3415</v>
      </c>
      <c r="D280" s="90">
        <v>2800</v>
      </c>
      <c r="E280" s="90">
        <f t="shared" si="11"/>
        <v>140600</v>
      </c>
      <c r="K280" s="90" t="str">
        <f t="shared" si="13"/>
        <v/>
      </c>
    </row>
    <row r="281" spans="1:11" x14ac:dyDescent="0.15">
      <c r="A281" s="101">
        <v>45120</v>
      </c>
      <c r="B281" t="s">
        <v>409</v>
      </c>
      <c r="C281" t="s">
        <v>3359</v>
      </c>
      <c r="D281" s="90">
        <v>3200</v>
      </c>
      <c r="E281" s="90">
        <f t="shared" si="11"/>
        <v>143800</v>
      </c>
      <c r="K281" s="90" t="str">
        <f t="shared" si="13"/>
        <v/>
      </c>
    </row>
    <row r="282" spans="1:11" x14ac:dyDescent="0.15">
      <c r="A282" s="101">
        <v>45129</v>
      </c>
      <c r="B282" t="s">
        <v>77</v>
      </c>
      <c r="C282" t="s">
        <v>3406</v>
      </c>
      <c r="D282" s="90">
        <v>23200</v>
      </c>
      <c r="E282" s="90">
        <f t="shared" si="11"/>
        <v>167000</v>
      </c>
      <c r="K282" s="90" t="str">
        <f t="shared" si="13"/>
        <v/>
      </c>
    </row>
    <row r="283" spans="1:11" x14ac:dyDescent="0.15">
      <c r="A283" s="101">
        <v>45133</v>
      </c>
      <c r="B283" t="s">
        <v>77</v>
      </c>
      <c r="C283" t="s">
        <v>3408</v>
      </c>
      <c r="D283" s="90">
        <v>10800</v>
      </c>
      <c r="E283" s="90">
        <f t="shared" si="11"/>
        <v>177800</v>
      </c>
      <c r="K283" s="90" t="str">
        <f t="shared" si="13"/>
        <v/>
      </c>
    </row>
    <row r="284" spans="1:11" x14ac:dyDescent="0.15">
      <c r="A284" s="101">
        <v>45198</v>
      </c>
      <c r="B284" t="s">
        <v>142</v>
      </c>
      <c r="C284" t="s">
        <v>3364</v>
      </c>
      <c r="D284" s="90">
        <v>2400</v>
      </c>
      <c r="E284" s="90">
        <f t="shared" si="11"/>
        <v>180200</v>
      </c>
      <c r="K284" s="90" t="str">
        <f t="shared" si="13"/>
        <v/>
      </c>
    </row>
    <row r="285" spans="1:11" x14ac:dyDescent="0.15">
      <c r="A285" s="101">
        <v>45229</v>
      </c>
      <c r="B285" t="s">
        <v>142</v>
      </c>
      <c r="C285" t="s">
        <v>3467</v>
      </c>
      <c r="D285" s="90">
        <v>4800</v>
      </c>
      <c r="E285" s="90">
        <f t="shared" si="11"/>
        <v>185000</v>
      </c>
      <c r="K285" s="90" t="str">
        <f t="shared" si="13"/>
        <v/>
      </c>
    </row>
    <row r="286" spans="1:11" x14ac:dyDescent="0.15">
      <c r="A286" s="101">
        <v>45232</v>
      </c>
      <c r="B286" t="s">
        <v>142</v>
      </c>
      <c r="C286" t="s">
        <v>3319</v>
      </c>
      <c r="D286" s="90">
        <v>7600</v>
      </c>
      <c r="E286" s="90">
        <f t="shared" si="11"/>
        <v>192600</v>
      </c>
      <c r="K286" s="90" t="str">
        <f t="shared" si="13"/>
        <v/>
      </c>
    </row>
    <row r="287" spans="1:11" x14ac:dyDescent="0.15">
      <c r="A287" s="101">
        <v>45244</v>
      </c>
      <c r="B287" t="s">
        <v>446</v>
      </c>
      <c r="C287" t="s">
        <v>3434</v>
      </c>
      <c r="D287" s="90">
        <v>76800</v>
      </c>
      <c r="E287" s="90">
        <f t="shared" si="11"/>
        <v>269400</v>
      </c>
      <c r="K287" s="90" t="str">
        <f t="shared" si="13"/>
        <v/>
      </c>
    </row>
    <row r="288" spans="1:11" x14ac:dyDescent="0.15">
      <c r="A288" s="101">
        <v>45250</v>
      </c>
      <c r="B288" t="s">
        <v>2269</v>
      </c>
      <c r="C288" t="s">
        <v>3587</v>
      </c>
      <c r="D288" s="90">
        <v>53000</v>
      </c>
      <c r="E288" s="90">
        <f t="shared" si="11"/>
        <v>322400</v>
      </c>
      <c r="K288" s="90" t="str">
        <f t="shared" si="13"/>
        <v/>
      </c>
    </row>
    <row r="289" spans="1:11" x14ac:dyDescent="0.15">
      <c r="A289" s="101">
        <v>45251</v>
      </c>
      <c r="B289" t="s">
        <v>77</v>
      </c>
      <c r="C289" t="s">
        <v>3588</v>
      </c>
      <c r="D289" s="90">
        <v>55000</v>
      </c>
      <c r="E289" s="90">
        <f t="shared" si="11"/>
        <v>377400</v>
      </c>
      <c r="K289" s="90" t="str">
        <f t="shared" si="13"/>
        <v/>
      </c>
    </row>
    <row r="290" spans="1:11" x14ac:dyDescent="0.15">
      <c r="A290" s="101">
        <v>45254</v>
      </c>
      <c r="B290" t="s">
        <v>409</v>
      </c>
      <c r="C290" t="s">
        <v>3473</v>
      </c>
      <c r="D290" s="90">
        <v>2400</v>
      </c>
      <c r="E290" s="90">
        <f t="shared" ref="E290:E299" si="14">IF(D290="","",D290+E289)</f>
        <v>379800</v>
      </c>
      <c r="K290" s="90" t="str">
        <f t="shared" si="13"/>
        <v/>
      </c>
    </row>
    <row r="291" spans="1:11" x14ac:dyDescent="0.15">
      <c r="A291" s="101">
        <v>45258</v>
      </c>
      <c r="B291" t="s">
        <v>142</v>
      </c>
      <c r="C291" t="s">
        <v>3368</v>
      </c>
      <c r="D291" s="90">
        <v>9600</v>
      </c>
      <c r="E291" s="90">
        <f t="shared" si="14"/>
        <v>389400</v>
      </c>
      <c r="K291" s="90" t="str">
        <f t="shared" si="13"/>
        <v/>
      </c>
    </row>
    <row r="292" spans="1:11" x14ac:dyDescent="0.15">
      <c r="A292" s="101">
        <v>45265</v>
      </c>
      <c r="B292" t="s">
        <v>409</v>
      </c>
      <c r="C292" t="s">
        <v>3314</v>
      </c>
      <c r="D292" s="90">
        <v>2800</v>
      </c>
      <c r="E292" s="90">
        <f t="shared" si="14"/>
        <v>392200</v>
      </c>
      <c r="K292" s="90" t="str">
        <f t="shared" si="13"/>
        <v/>
      </c>
    </row>
    <row r="293" spans="1:11" x14ac:dyDescent="0.15">
      <c r="A293" s="101">
        <v>45266</v>
      </c>
      <c r="B293" t="s">
        <v>321</v>
      </c>
      <c r="C293" t="s">
        <v>3372</v>
      </c>
      <c r="D293" s="90">
        <v>5800</v>
      </c>
      <c r="E293" s="90">
        <f t="shared" si="14"/>
        <v>398000</v>
      </c>
      <c r="K293" s="90" t="str">
        <f t="shared" si="13"/>
        <v/>
      </c>
    </row>
    <row r="294" spans="1:11" x14ac:dyDescent="0.15">
      <c r="A294" s="101">
        <v>45278</v>
      </c>
      <c r="B294" t="s">
        <v>77</v>
      </c>
      <c r="C294" t="s">
        <v>3591</v>
      </c>
      <c r="D294" s="90">
        <v>90600</v>
      </c>
      <c r="E294" s="90">
        <f t="shared" si="14"/>
        <v>488600</v>
      </c>
      <c r="K294" s="90" t="str">
        <f t="shared" si="13"/>
        <v/>
      </c>
    </row>
    <row r="295" spans="1:11" x14ac:dyDescent="0.15">
      <c r="A295" s="101">
        <v>45315</v>
      </c>
      <c r="B295" t="s">
        <v>77</v>
      </c>
      <c r="C295" t="s">
        <v>3418</v>
      </c>
      <c r="D295" s="90">
        <v>47200</v>
      </c>
      <c r="E295" s="90">
        <f t="shared" si="14"/>
        <v>535800</v>
      </c>
      <c r="K295" s="90" t="str">
        <f t="shared" si="13"/>
        <v/>
      </c>
    </row>
    <row r="296" spans="1:11" x14ac:dyDescent="0.15">
      <c r="A296" s="101">
        <v>45315</v>
      </c>
      <c r="B296" t="s">
        <v>77</v>
      </c>
      <c r="C296" t="s">
        <v>3697</v>
      </c>
      <c r="D296" s="90">
        <v>45400</v>
      </c>
      <c r="E296" s="90">
        <f t="shared" si="14"/>
        <v>581200</v>
      </c>
      <c r="K296" s="90" t="str">
        <f t="shared" si="13"/>
        <v/>
      </c>
    </row>
    <row r="297" spans="1:11" x14ac:dyDescent="0.15">
      <c r="A297" s="101">
        <v>45327</v>
      </c>
      <c r="B297" t="s">
        <v>142</v>
      </c>
      <c r="C297" t="s">
        <v>3670</v>
      </c>
      <c r="D297" s="90">
        <v>11200</v>
      </c>
      <c r="E297" s="90">
        <f t="shared" si="14"/>
        <v>592400</v>
      </c>
      <c r="K297" s="90" t="str">
        <f t="shared" si="13"/>
        <v/>
      </c>
    </row>
    <row r="298" spans="1:11" x14ac:dyDescent="0.15">
      <c r="A298" s="101">
        <v>45338</v>
      </c>
      <c r="B298" t="s">
        <v>2770</v>
      </c>
      <c r="C298" t="s">
        <v>3392</v>
      </c>
      <c r="D298" s="90">
        <v>65400</v>
      </c>
      <c r="E298" s="90">
        <f t="shared" si="14"/>
        <v>657800</v>
      </c>
      <c r="K298" s="90" t="str">
        <f t="shared" si="13"/>
        <v/>
      </c>
    </row>
    <row r="299" spans="1:11" x14ac:dyDescent="0.15">
      <c r="A299" s="101">
        <v>45338</v>
      </c>
      <c r="B299" t="s">
        <v>142</v>
      </c>
      <c r="C299" t="s">
        <v>3671</v>
      </c>
      <c r="D299" s="90">
        <v>4000</v>
      </c>
      <c r="E299" s="90">
        <f t="shared" si="14"/>
        <v>661800</v>
      </c>
      <c r="K299" s="90" t="str">
        <f t="shared" si="13"/>
        <v/>
      </c>
    </row>
    <row r="300" spans="1:11" x14ac:dyDescent="0.15">
      <c r="A300" s="101" t="s">
        <v>3716</v>
      </c>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11" t="s">
        <v>388</v>
      </c>
      <c r="B5" s="1412"/>
      <c r="C5" s="1412"/>
      <c r="D5" s="1412"/>
      <c r="E5" s="1413"/>
      <c r="G5" s="1414" t="s">
        <v>767</v>
      </c>
      <c r="H5" s="1415"/>
      <c r="I5" s="1415"/>
      <c r="J5" s="1415"/>
      <c r="K5" s="1416"/>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259</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11" t="s">
        <v>389</v>
      </c>
      <c r="B5" s="1412"/>
      <c r="C5" s="1412"/>
      <c r="D5" s="1412"/>
      <c r="E5" s="1413"/>
      <c r="G5" s="1414" t="s">
        <v>768</v>
      </c>
      <c r="H5" s="1415"/>
      <c r="I5" s="1415"/>
      <c r="J5" s="1415"/>
      <c r="K5" s="1416"/>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3335</v>
      </c>
      <c r="J179" s="90">
        <v>90000</v>
      </c>
      <c r="K179" s="90">
        <f>IF(J179="","",J179)</f>
        <v>90000</v>
      </c>
    </row>
    <row r="180" spans="1:11" x14ac:dyDescent="0.15">
      <c r="A180" s="101">
        <v>44055</v>
      </c>
      <c r="B180" t="s">
        <v>3099</v>
      </c>
      <c r="D180" s="90">
        <v>20000</v>
      </c>
      <c r="E180" s="90">
        <f t="shared" si="12"/>
        <v>55000</v>
      </c>
      <c r="G180" s="101">
        <v>44251</v>
      </c>
      <c r="H180" t="s">
        <v>3336</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3347</v>
      </c>
      <c r="E216" s="90" t="str">
        <f t="shared" si="12"/>
        <v/>
      </c>
      <c r="K216" s="90" t="str">
        <f t="shared" si="13"/>
        <v/>
      </c>
    </row>
    <row r="217" spans="1:11" x14ac:dyDescent="0.15">
      <c r="A217" s="101">
        <v>44688</v>
      </c>
      <c r="B217" t="s">
        <v>1562</v>
      </c>
      <c r="D217" s="90">
        <v>10000</v>
      </c>
      <c r="E217" s="90">
        <f>IF(D217="","",D217)</f>
        <v>10000</v>
      </c>
      <c r="G217" s="101">
        <v>44693</v>
      </c>
      <c r="H217" t="s">
        <v>3499</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3335</v>
      </c>
      <c r="J219" s="90">
        <v>90000</v>
      </c>
      <c r="K219" s="90">
        <f t="shared" si="13"/>
        <v>165000</v>
      </c>
    </row>
    <row r="220" spans="1:11" x14ac:dyDescent="0.15">
      <c r="A220" s="101">
        <v>44692</v>
      </c>
      <c r="B220" t="s">
        <v>3498</v>
      </c>
      <c r="D220" s="90">
        <v>10000</v>
      </c>
      <c r="E220" s="90">
        <f t="shared" si="12"/>
        <v>190000</v>
      </c>
      <c r="K220" s="90" t="str">
        <f t="shared" si="13"/>
        <v/>
      </c>
    </row>
    <row r="221" spans="1:11" x14ac:dyDescent="0.15">
      <c r="A221" s="101">
        <v>44693</v>
      </c>
      <c r="B221" t="s">
        <v>3499</v>
      </c>
      <c r="D221" s="90">
        <v>35000</v>
      </c>
      <c r="E221" s="90">
        <f t="shared" si="12"/>
        <v>225000</v>
      </c>
      <c r="K221" s="90" t="str">
        <f t="shared" si="13"/>
        <v/>
      </c>
    </row>
    <row r="222" spans="1:11" x14ac:dyDescent="0.15">
      <c r="A222" s="101">
        <v>44697</v>
      </c>
      <c r="B222" t="s">
        <v>3500</v>
      </c>
      <c r="D222" s="90">
        <v>40000</v>
      </c>
      <c r="E222" s="90">
        <f t="shared" si="12"/>
        <v>265000</v>
      </c>
      <c r="K222" s="90" t="str">
        <f t="shared" si="13"/>
        <v/>
      </c>
    </row>
    <row r="223" spans="1:11" x14ac:dyDescent="0.15">
      <c r="A223" s="101">
        <v>44699</v>
      </c>
      <c r="B223" t="s">
        <v>3501</v>
      </c>
      <c r="D223" s="90">
        <v>20000</v>
      </c>
      <c r="E223" s="90">
        <f t="shared" si="12"/>
        <v>285000</v>
      </c>
      <c r="K223" s="90" t="str">
        <f t="shared" si="13"/>
        <v/>
      </c>
    </row>
    <row r="224" spans="1:11" x14ac:dyDescent="0.15">
      <c r="A224" s="101">
        <v>44700</v>
      </c>
      <c r="B224" t="s">
        <v>3502</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3503</v>
      </c>
      <c r="D226" s="90">
        <v>20000</v>
      </c>
      <c r="E226" s="90">
        <f t="shared" si="12"/>
        <v>365000</v>
      </c>
      <c r="K226" s="90" t="str">
        <f t="shared" si="13"/>
        <v/>
      </c>
    </row>
    <row r="227" spans="1:11" x14ac:dyDescent="0.15">
      <c r="A227" s="101">
        <v>44860</v>
      </c>
      <c r="B227" t="s">
        <v>3504</v>
      </c>
      <c r="D227" s="90">
        <v>35000</v>
      </c>
      <c r="E227" s="90">
        <f t="shared" si="12"/>
        <v>400000</v>
      </c>
      <c r="K227" s="90" t="str">
        <f t="shared" si="13"/>
        <v/>
      </c>
    </row>
    <row r="228" spans="1:11" x14ac:dyDescent="0.15">
      <c r="A228" s="101">
        <v>44867</v>
      </c>
      <c r="B228" t="s">
        <v>3505</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3506</v>
      </c>
      <c r="D230" s="90">
        <v>30000</v>
      </c>
      <c r="E230" s="90">
        <f t="shared" si="12"/>
        <v>455000</v>
      </c>
      <c r="K230" s="90" t="str">
        <f t="shared" si="13"/>
        <v/>
      </c>
    </row>
    <row r="231" spans="1:11" x14ac:dyDescent="0.15">
      <c r="A231" s="101">
        <v>44886</v>
      </c>
      <c r="B231" t="s">
        <v>3507</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3564</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3698</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3716</v>
      </c>
      <c r="E258" s="90" t="str">
        <f t="shared" si="14"/>
        <v/>
      </c>
      <c r="K258" s="90" t="str">
        <f t="shared" si="15"/>
        <v/>
      </c>
    </row>
    <row r="259" spans="1:11" x14ac:dyDescent="0.15">
      <c r="E259" s="90" t="str">
        <f t="shared" si="14"/>
        <v/>
      </c>
      <c r="K259" s="90" t="str">
        <f t="shared" si="15"/>
        <v/>
      </c>
    </row>
    <row r="260" spans="1:11" x14ac:dyDescent="0.15">
      <c r="E260" s="90" t="str">
        <f t="shared" si="14"/>
        <v/>
      </c>
      <c r="K260" s="90" t="str">
        <f t="shared" si="15"/>
        <v/>
      </c>
    </row>
    <row r="261" spans="1:11" x14ac:dyDescent="0.15">
      <c r="E261" s="90" t="str">
        <f t="shared" si="14"/>
        <v/>
      </c>
      <c r="K261" s="90" t="str">
        <f t="shared" si="15"/>
        <v/>
      </c>
    </row>
    <row r="262" spans="1:11" x14ac:dyDescent="0.15">
      <c r="E262" s="90" t="str">
        <f t="shared" si="14"/>
        <v/>
      </c>
      <c r="K262" s="90" t="str">
        <f t="shared" si="15"/>
        <v/>
      </c>
    </row>
    <row r="263" spans="1:11" x14ac:dyDescent="0.15">
      <c r="E263" s="90" t="str">
        <f t="shared" si="14"/>
        <v/>
      </c>
      <c r="K263" s="90" t="str">
        <f t="shared" si="15"/>
        <v/>
      </c>
    </row>
    <row r="264" spans="1:11" x14ac:dyDescent="0.15">
      <c r="E264" s="90" t="str">
        <f t="shared" si="14"/>
        <v/>
      </c>
      <c r="K264" s="90" t="str">
        <f t="shared" si="15"/>
        <v/>
      </c>
    </row>
    <row r="265" spans="1:11" x14ac:dyDescent="0.15">
      <c r="E265" s="90" t="str">
        <f t="shared" si="14"/>
        <v/>
      </c>
      <c r="K265" s="90" t="str">
        <f t="shared" si="15"/>
        <v/>
      </c>
    </row>
    <row r="266" spans="1:11" x14ac:dyDescent="0.15">
      <c r="E266" s="90" t="str">
        <f t="shared" si="14"/>
        <v/>
      </c>
      <c r="K266" s="90" t="str">
        <f t="shared" si="15"/>
        <v/>
      </c>
    </row>
    <row r="267" spans="1:11" x14ac:dyDescent="0.15">
      <c r="E267" s="90" t="str">
        <f t="shared" si="14"/>
        <v/>
      </c>
      <c r="K267" s="90" t="str">
        <f t="shared" si="15"/>
        <v/>
      </c>
    </row>
    <row r="268" spans="1:11" x14ac:dyDescent="0.15">
      <c r="E268" s="90" t="str">
        <f t="shared" si="14"/>
        <v/>
      </c>
      <c r="K268" s="90" t="str">
        <f t="shared" si="15"/>
        <v/>
      </c>
    </row>
    <row r="269" spans="1:11" x14ac:dyDescent="0.15">
      <c r="E269" s="90" t="str">
        <f t="shared" si="14"/>
        <v/>
      </c>
      <c r="K269" s="90" t="str">
        <f t="shared" si="15"/>
        <v/>
      </c>
    </row>
    <row r="270" spans="1:11" x14ac:dyDescent="0.15">
      <c r="E270" s="90" t="str">
        <f t="shared" si="14"/>
        <v/>
      </c>
      <c r="K270" s="90" t="str">
        <f t="shared" si="15"/>
        <v/>
      </c>
    </row>
    <row r="271" spans="1:11" x14ac:dyDescent="0.15">
      <c r="E271" s="90" t="str">
        <f t="shared" si="14"/>
        <v/>
      </c>
      <c r="K271" s="90" t="str">
        <f t="shared" si="15"/>
        <v/>
      </c>
    </row>
    <row r="272" spans="1: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68" activePane="bottomLeft" state="frozen"/>
      <selection pane="bottomLeft" activeCell="B4" sqref="B4"/>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402</v>
      </c>
      <c r="C2" s="754" t="s">
        <v>2464</v>
      </c>
      <c r="D2" s="2"/>
      <c r="E2"/>
      <c r="G2" s="652">
        <v>141</v>
      </c>
      <c r="H2" s="651" t="s">
        <v>2453</v>
      </c>
      <c r="J2"/>
      <c r="K2"/>
    </row>
    <row r="3" spans="1:14" ht="13.5" x14ac:dyDescent="0.15">
      <c r="A3" s="725" t="s">
        <v>2460</v>
      </c>
      <c r="B3" s="726">
        <v>402</v>
      </c>
      <c r="C3" s="723"/>
      <c r="D3" s="2"/>
      <c r="E3"/>
      <c r="G3" s="652">
        <v>241</v>
      </c>
      <c r="H3" s="651" t="s">
        <v>2454</v>
      </c>
      <c r="J3"/>
      <c r="K3"/>
    </row>
    <row r="4" spans="1:14" ht="13.5" x14ac:dyDescent="0.15">
      <c r="M4">
        <v>245</v>
      </c>
      <c r="N4">
        <v>244</v>
      </c>
    </row>
    <row r="5" spans="1:14" ht="13.5" x14ac:dyDescent="0.15">
      <c r="A5" s="1411" t="s">
        <v>760</v>
      </c>
      <c r="B5" s="1412"/>
      <c r="C5" s="1412"/>
      <c r="D5" s="1412"/>
      <c r="E5" s="1413"/>
      <c r="G5" s="1414" t="s">
        <v>761</v>
      </c>
      <c r="H5" s="1415"/>
      <c r="I5" s="1415"/>
      <c r="J5" s="1415"/>
      <c r="K5" s="1416"/>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3298</v>
      </c>
      <c r="C287" t="s">
        <v>3299</v>
      </c>
      <c r="D287" s="90">
        <v>10000</v>
      </c>
      <c r="E287" s="90">
        <f>IF(D287="","",D287)</f>
        <v>10000</v>
      </c>
      <c r="G287" s="101">
        <v>43697</v>
      </c>
      <c r="H287" t="s">
        <v>3310</v>
      </c>
      <c r="J287" s="90">
        <v>710000</v>
      </c>
      <c r="K287" s="90">
        <f>IF(J287="","",J287)</f>
        <v>710000</v>
      </c>
    </row>
    <row r="288" spans="1:11" ht="13.5" x14ac:dyDescent="0.15">
      <c r="A288" s="101">
        <v>43475</v>
      </c>
      <c r="B288" t="s">
        <v>3298</v>
      </c>
      <c r="C288" t="s">
        <v>3300</v>
      </c>
      <c r="D288" s="90">
        <v>50000</v>
      </c>
      <c r="E288" s="90">
        <f t="shared" si="9"/>
        <v>60000</v>
      </c>
      <c r="K288" s="90" t="str">
        <f t="shared" si="10"/>
        <v/>
      </c>
    </row>
    <row r="289" spans="1:11" ht="13.5" x14ac:dyDescent="0.15">
      <c r="A289" s="101">
        <v>43475</v>
      </c>
      <c r="B289" t="s">
        <v>3301</v>
      </c>
      <c r="C289" t="s">
        <v>3302</v>
      </c>
      <c r="D289" s="90">
        <v>50000</v>
      </c>
      <c r="E289" s="90">
        <f t="shared" si="9"/>
        <v>110000</v>
      </c>
      <c r="K289" s="90" t="str">
        <f t="shared" si="10"/>
        <v/>
      </c>
    </row>
    <row r="290" spans="1:11" ht="13.5" x14ac:dyDescent="0.15">
      <c r="A290" s="101">
        <v>43488</v>
      </c>
      <c r="B290" t="s">
        <v>3298</v>
      </c>
      <c r="C290" t="s">
        <v>3303</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3304</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3305</v>
      </c>
      <c r="C317" t="s">
        <v>3306</v>
      </c>
      <c r="D317" s="90">
        <v>30000</v>
      </c>
      <c r="E317" s="90">
        <f t="shared" si="9"/>
        <v>870000</v>
      </c>
      <c r="K317" s="90" t="str">
        <f t="shared" si="10"/>
        <v/>
      </c>
    </row>
    <row r="318" spans="1:11" ht="13.5" x14ac:dyDescent="0.15">
      <c r="A318" s="101">
        <v>43819</v>
      </c>
      <c r="B318" t="s">
        <v>3307</v>
      </c>
      <c r="C318" t="s">
        <v>3308</v>
      </c>
      <c r="D318" s="90">
        <v>30000</v>
      </c>
      <c r="E318" s="90">
        <f t="shared" si="9"/>
        <v>900000</v>
      </c>
      <c r="K318" s="90" t="str">
        <f t="shared" si="10"/>
        <v/>
      </c>
    </row>
    <row r="319" spans="1:11" ht="13.5" x14ac:dyDescent="0.15">
      <c r="A319" s="101">
        <v>43819</v>
      </c>
      <c r="B319" t="s">
        <v>3307</v>
      </c>
      <c r="C319" t="s">
        <v>3309</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3326</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3330</v>
      </c>
      <c r="D338" s="90">
        <v>50000</v>
      </c>
      <c r="E338" s="90">
        <f t="shared" si="13"/>
        <v>220000</v>
      </c>
      <c r="K338" s="90" t="str">
        <f t="shared" si="14"/>
        <v/>
      </c>
    </row>
    <row r="339" spans="1:11" ht="13.5" x14ac:dyDescent="0.15">
      <c r="A339" s="101">
        <v>44573</v>
      </c>
      <c r="B339" t="s">
        <v>142</v>
      </c>
      <c r="C339" t="s">
        <v>3296</v>
      </c>
      <c r="D339" s="90">
        <v>10000</v>
      </c>
      <c r="E339" s="90">
        <f t="shared" si="13"/>
        <v>230000</v>
      </c>
      <c r="K339" s="90" t="str">
        <f t="shared" si="14"/>
        <v/>
      </c>
    </row>
    <row r="340" spans="1:11" ht="13.5" x14ac:dyDescent="0.15">
      <c r="A340" s="101">
        <v>44617</v>
      </c>
      <c r="B340" t="s">
        <v>142</v>
      </c>
      <c r="C340" t="s">
        <v>3313</v>
      </c>
      <c r="D340" s="90">
        <v>30000</v>
      </c>
      <c r="E340" s="90">
        <f t="shared" si="13"/>
        <v>260000</v>
      </c>
      <c r="K340" s="90" t="str">
        <f t="shared" si="14"/>
        <v/>
      </c>
    </row>
    <row r="341" spans="1:11" ht="13.5" x14ac:dyDescent="0.15">
      <c r="A341" s="120">
        <v>44621</v>
      </c>
      <c r="B341" s="2" t="s">
        <v>142</v>
      </c>
      <c r="C341" s="2" t="s">
        <v>3314</v>
      </c>
      <c r="D341" s="90">
        <v>10000</v>
      </c>
      <c r="E341" s="90">
        <f t="shared" si="13"/>
        <v>270000</v>
      </c>
      <c r="K341" s="90" t="str">
        <f t="shared" si="14"/>
        <v/>
      </c>
    </row>
    <row r="342" spans="1:11" ht="13.5" x14ac:dyDescent="0.15">
      <c r="A342" s="101">
        <v>44637</v>
      </c>
      <c r="B342" t="s">
        <v>142</v>
      </c>
      <c r="C342" t="s">
        <v>3319</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3347</v>
      </c>
      <c r="E344" s="90" t="str">
        <f t="shared" si="13"/>
        <v/>
      </c>
      <c r="K344" s="90" t="str">
        <f t="shared" si="14"/>
        <v/>
      </c>
    </row>
    <row r="345" spans="1:11" ht="13.5" x14ac:dyDescent="0.15">
      <c r="A345" s="101">
        <v>44718</v>
      </c>
      <c r="B345" t="s">
        <v>1562</v>
      </c>
      <c r="C345" t="s">
        <v>3474</v>
      </c>
      <c r="D345" s="90">
        <v>50000</v>
      </c>
      <c r="E345" s="90">
        <f>IF(D345="","",D345)</f>
        <v>50000</v>
      </c>
      <c r="G345" s="101">
        <v>44925</v>
      </c>
      <c r="H345" t="s">
        <v>1509</v>
      </c>
      <c r="I345" t="s">
        <v>3490</v>
      </c>
      <c r="J345" s="90">
        <v>10000</v>
      </c>
      <c r="K345" s="90">
        <f>IF(J345="","",J345)</f>
        <v>10000</v>
      </c>
    </row>
    <row r="346" spans="1:11" ht="13.5" x14ac:dyDescent="0.15">
      <c r="A346" s="101">
        <v>44732</v>
      </c>
      <c r="B346" t="s">
        <v>2821</v>
      </c>
      <c r="C346" t="s">
        <v>3508</v>
      </c>
      <c r="D346" s="90">
        <v>30000</v>
      </c>
      <c r="E346" s="90">
        <f t="shared" si="13"/>
        <v>80000</v>
      </c>
      <c r="K346" s="90" t="str">
        <f t="shared" si="14"/>
        <v/>
      </c>
    </row>
    <row r="347" spans="1:11" ht="13.5" x14ac:dyDescent="0.15">
      <c r="A347" s="101">
        <v>44746</v>
      </c>
      <c r="B347" t="s">
        <v>2614</v>
      </c>
      <c r="C347" t="s">
        <v>3475</v>
      </c>
      <c r="D347" s="90">
        <v>50000</v>
      </c>
      <c r="E347" s="90">
        <f t="shared" si="13"/>
        <v>130000</v>
      </c>
      <c r="K347" s="90" t="str">
        <f t="shared" si="14"/>
        <v/>
      </c>
    </row>
    <row r="348" spans="1:11" ht="13.5" x14ac:dyDescent="0.15">
      <c r="A348" s="101">
        <v>44746</v>
      </c>
      <c r="B348" t="s">
        <v>2614</v>
      </c>
      <c r="C348" t="s">
        <v>3509</v>
      </c>
      <c r="D348" s="90">
        <v>50000</v>
      </c>
      <c r="E348" s="90">
        <f t="shared" si="13"/>
        <v>180000</v>
      </c>
      <c r="K348" s="90" t="str">
        <f t="shared" si="14"/>
        <v/>
      </c>
    </row>
    <row r="349" spans="1:11" ht="13.5" x14ac:dyDescent="0.15">
      <c r="A349" s="101">
        <v>44758</v>
      </c>
      <c r="B349" t="s">
        <v>2614</v>
      </c>
      <c r="C349" t="s">
        <v>3510</v>
      </c>
      <c r="D349" s="90">
        <v>10000</v>
      </c>
      <c r="E349" s="90">
        <f t="shared" si="13"/>
        <v>190000</v>
      </c>
      <c r="K349" s="90" t="str">
        <f t="shared" si="14"/>
        <v/>
      </c>
    </row>
    <row r="350" spans="1:11" ht="13.5" x14ac:dyDescent="0.15">
      <c r="A350" s="101">
        <v>44806</v>
      </c>
      <c r="B350" t="s">
        <v>1520</v>
      </c>
      <c r="C350" t="s">
        <v>3478</v>
      </c>
      <c r="D350" s="90">
        <v>50000</v>
      </c>
      <c r="E350" s="90">
        <f t="shared" si="13"/>
        <v>240000</v>
      </c>
    </row>
    <row r="351" spans="1:11" ht="13.5" x14ac:dyDescent="0.15">
      <c r="A351" s="101">
        <v>44824</v>
      </c>
      <c r="B351" t="s">
        <v>1520</v>
      </c>
      <c r="C351" t="s">
        <v>3511</v>
      </c>
      <c r="D351" s="90">
        <v>50000</v>
      </c>
      <c r="E351" s="90">
        <f t="shared" si="13"/>
        <v>290000</v>
      </c>
    </row>
    <row r="352" spans="1:11" ht="13.5" x14ac:dyDescent="0.15">
      <c r="A352" s="101">
        <v>44851</v>
      </c>
      <c r="B352" t="s">
        <v>1520</v>
      </c>
      <c r="C352" t="s">
        <v>3480</v>
      </c>
      <c r="D352" s="90">
        <v>30000</v>
      </c>
      <c r="E352" s="90">
        <f t="shared" si="13"/>
        <v>320000</v>
      </c>
    </row>
    <row r="353" spans="1:11" ht="13.5" x14ac:dyDescent="0.15">
      <c r="A353" s="101">
        <v>44861</v>
      </c>
      <c r="B353" t="s">
        <v>1520</v>
      </c>
      <c r="C353" t="s">
        <v>3512</v>
      </c>
      <c r="D353" s="90">
        <v>10000</v>
      </c>
      <c r="E353" s="90">
        <f t="shared" si="13"/>
        <v>330000</v>
      </c>
      <c r="K353" s="90" t="str">
        <f>IF(J353="","",J353+K342)</f>
        <v/>
      </c>
    </row>
    <row r="354" spans="1:11" ht="13.5" x14ac:dyDescent="0.15">
      <c r="A354" s="101">
        <v>44866</v>
      </c>
      <c r="B354" t="s">
        <v>2986</v>
      </c>
      <c r="C354" t="s">
        <v>3513</v>
      </c>
      <c r="D354" s="90">
        <v>50000</v>
      </c>
      <c r="E354" s="90">
        <f t="shared" si="13"/>
        <v>380000</v>
      </c>
      <c r="K354" s="90" t="str">
        <f t="shared" ref="K354:K373" si="15">IF(J354="","",J354+K353)</f>
        <v/>
      </c>
    </row>
    <row r="355" spans="1:11" ht="13.5" x14ac:dyDescent="0.15">
      <c r="A355" s="101">
        <v>44893</v>
      </c>
      <c r="B355" t="s">
        <v>1562</v>
      </c>
      <c r="C355" t="s">
        <v>3483</v>
      </c>
      <c r="D355" s="90">
        <v>10000</v>
      </c>
      <c r="E355" s="90">
        <f t="shared" si="13"/>
        <v>390000</v>
      </c>
      <c r="K355" s="90" t="str">
        <f t="shared" si="15"/>
        <v/>
      </c>
    </row>
    <row r="356" spans="1:11" ht="13.5" x14ac:dyDescent="0.15">
      <c r="A356" s="101">
        <v>44899</v>
      </c>
      <c r="B356" t="s">
        <v>1520</v>
      </c>
      <c r="C356" t="s">
        <v>3514</v>
      </c>
      <c r="D356" s="90">
        <v>10000</v>
      </c>
      <c r="E356" s="90">
        <f t="shared" si="13"/>
        <v>400000</v>
      </c>
      <c r="K356" s="90" t="str">
        <f t="shared" si="15"/>
        <v/>
      </c>
    </row>
    <row r="357" spans="1:11" ht="13.5" x14ac:dyDescent="0.15">
      <c r="A357" s="101">
        <v>44907</v>
      </c>
      <c r="B357" t="s">
        <v>1520</v>
      </c>
      <c r="C357" t="s">
        <v>3515</v>
      </c>
      <c r="D357" s="90">
        <v>10000</v>
      </c>
      <c r="E357" s="90">
        <f t="shared" si="13"/>
        <v>410000</v>
      </c>
      <c r="K357" s="90" t="str">
        <f t="shared" si="15"/>
        <v/>
      </c>
    </row>
    <row r="358" spans="1:11" ht="13.5" x14ac:dyDescent="0.15">
      <c r="A358" s="101">
        <v>44925</v>
      </c>
      <c r="B358" t="s">
        <v>1509</v>
      </c>
      <c r="C358" t="s">
        <v>3516</v>
      </c>
      <c r="D358" s="90">
        <v>20000</v>
      </c>
      <c r="E358" s="90">
        <f t="shared" si="13"/>
        <v>430000</v>
      </c>
      <c r="K358" s="90" t="str">
        <f t="shared" si="15"/>
        <v/>
      </c>
    </row>
    <row r="359" spans="1:11" ht="13.5" x14ac:dyDescent="0.15">
      <c r="A359" s="101">
        <v>44925</v>
      </c>
      <c r="B359" t="s">
        <v>1509</v>
      </c>
      <c r="C359" t="s">
        <v>3486</v>
      </c>
      <c r="D359" s="90">
        <v>10000</v>
      </c>
      <c r="E359" s="90">
        <f t="shared" si="13"/>
        <v>440000</v>
      </c>
      <c r="K359" s="90" t="str">
        <f t="shared" si="15"/>
        <v/>
      </c>
    </row>
    <row r="360" spans="1:11" ht="13.5" x14ac:dyDescent="0.15">
      <c r="A360" s="101">
        <v>44925</v>
      </c>
      <c r="B360" t="s">
        <v>1509</v>
      </c>
      <c r="C360" t="s">
        <v>3487</v>
      </c>
      <c r="D360" s="90">
        <v>10000</v>
      </c>
      <c r="E360" s="90">
        <f t="shared" si="13"/>
        <v>450000</v>
      </c>
      <c r="K360" s="90" t="str">
        <f t="shared" si="15"/>
        <v/>
      </c>
    </row>
    <row r="361" spans="1:11" ht="13.5" x14ac:dyDescent="0.15">
      <c r="A361" s="101">
        <v>44925</v>
      </c>
      <c r="B361" t="s">
        <v>1509</v>
      </c>
      <c r="C361" t="s">
        <v>3517</v>
      </c>
      <c r="D361" s="90">
        <v>30000</v>
      </c>
      <c r="E361" s="90">
        <f t="shared" si="13"/>
        <v>480000</v>
      </c>
      <c r="K361" s="90" t="str">
        <f t="shared" si="15"/>
        <v/>
      </c>
    </row>
    <row r="362" spans="1:11" ht="13.5" x14ac:dyDescent="0.15">
      <c r="A362" s="101">
        <v>44925</v>
      </c>
      <c r="B362" t="s">
        <v>1509</v>
      </c>
      <c r="C362" t="s">
        <v>3489</v>
      </c>
      <c r="D362" s="90">
        <v>30000</v>
      </c>
      <c r="E362" s="90">
        <f t="shared" ref="E362:E363" si="16">IF(D362="","",D362+361:361)</f>
        <v>510000</v>
      </c>
      <c r="K362" s="90" t="str">
        <f t="shared" si="15"/>
        <v/>
      </c>
    </row>
    <row r="363" spans="1:11" ht="13.5" x14ac:dyDescent="0.15">
      <c r="A363" s="101">
        <v>44925</v>
      </c>
      <c r="B363" t="s">
        <v>1509</v>
      </c>
      <c r="C363" t="s">
        <v>3496</v>
      </c>
      <c r="D363" s="90">
        <v>10000</v>
      </c>
      <c r="E363" s="90">
        <f t="shared" si="16"/>
        <v>520000</v>
      </c>
      <c r="K363" s="90" t="str">
        <f t="shared" si="15"/>
        <v/>
      </c>
    </row>
    <row r="364" spans="1:11" ht="13.5" x14ac:dyDescent="0.15">
      <c r="A364" s="101">
        <v>44958</v>
      </c>
      <c r="B364" t="s">
        <v>1536</v>
      </c>
      <c r="C364" t="s">
        <v>3518</v>
      </c>
      <c r="D364" s="90">
        <v>30000</v>
      </c>
      <c r="E364" s="90">
        <f t="shared" ref="E364:E399" si="17">IF(D364="","",D364+E363)</f>
        <v>550000</v>
      </c>
      <c r="K364" s="90" t="str">
        <f t="shared" si="15"/>
        <v/>
      </c>
    </row>
    <row r="365" spans="1:11" ht="13.5" x14ac:dyDescent="0.15">
      <c r="A365" s="101">
        <v>44963</v>
      </c>
      <c r="B365" t="s">
        <v>1520</v>
      </c>
      <c r="C365" t="s">
        <v>3492</v>
      </c>
      <c r="D365" s="90">
        <v>30000</v>
      </c>
      <c r="E365" s="90">
        <f t="shared" si="17"/>
        <v>580000</v>
      </c>
      <c r="K365" s="90" t="str">
        <f t="shared" si="15"/>
        <v/>
      </c>
    </row>
    <row r="366" spans="1:11" ht="13.5" x14ac:dyDescent="0.15">
      <c r="A366" s="101">
        <v>44970</v>
      </c>
      <c r="B366" t="s">
        <v>3493</v>
      </c>
      <c r="C366" t="s">
        <v>3494</v>
      </c>
      <c r="D366" s="90">
        <v>10000</v>
      </c>
      <c r="E366" s="90">
        <f t="shared" si="17"/>
        <v>590000</v>
      </c>
      <c r="K366" s="90" t="str">
        <f t="shared" si="15"/>
        <v/>
      </c>
    </row>
    <row r="367" spans="1:11" ht="13.5" x14ac:dyDescent="0.15">
      <c r="A367" s="101">
        <v>44986</v>
      </c>
      <c r="B367" t="s">
        <v>1520</v>
      </c>
      <c r="C367" t="s">
        <v>3495</v>
      </c>
      <c r="D367" s="90">
        <v>50000</v>
      </c>
      <c r="E367" s="90">
        <f t="shared" si="17"/>
        <v>640000</v>
      </c>
      <c r="K367" s="90" t="str">
        <f t="shared" si="15"/>
        <v/>
      </c>
    </row>
    <row r="368" spans="1:11" ht="13.5" x14ac:dyDescent="0.15">
      <c r="A368" s="101">
        <v>44993</v>
      </c>
      <c r="B368" t="s">
        <v>2614</v>
      </c>
      <c r="C368" t="s">
        <v>3519</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3564</v>
      </c>
      <c r="E370" s="90" t="str">
        <f t="shared" si="17"/>
        <v/>
      </c>
      <c r="K370" s="90" t="str">
        <f t="shared" si="15"/>
        <v/>
      </c>
    </row>
    <row r="371" spans="1:11" ht="13.5" x14ac:dyDescent="0.15">
      <c r="A371" s="101">
        <v>45079</v>
      </c>
      <c r="B371" t="s">
        <v>409</v>
      </c>
      <c r="C371" t="s">
        <v>3399</v>
      </c>
      <c r="D371" s="90">
        <v>50000</v>
      </c>
      <c r="E371" s="90">
        <f>IF(D371="","",D371)</f>
        <v>50000</v>
      </c>
      <c r="G371" s="101">
        <v>45106</v>
      </c>
      <c r="H371" t="s">
        <v>729</v>
      </c>
      <c r="I371" t="s">
        <v>3691</v>
      </c>
      <c r="J371" s="90">
        <v>220000</v>
      </c>
      <c r="K371" s="90">
        <f>IF(J371="","",J371)</f>
        <v>220000</v>
      </c>
    </row>
    <row r="372" spans="1:11" ht="13.5" x14ac:dyDescent="0.15">
      <c r="A372" s="101">
        <v>45079</v>
      </c>
      <c r="B372" t="s">
        <v>409</v>
      </c>
      <c r="C372" t="s">
        <v>3401</v>
      </c>
      <c r="D372" s="90">
        <v>10000</v>
      </c>
      <c r="E372" s="90">
        <f t="shared" si="17"/>
        <v>60000</v>
      </c>
      <c r="G372" s="101">
        <v>45140</v>
      </c>
      <c r="H372" t="s">
        <v>729</v>
      </c>
      <c r="I372" t="s">
        <v>3691</v>
      </c>
      <c r="J372" s="90">
        <v>130000</v>
      </c>
      <c r="K372" s="90">
        <f t="shared" si="15"/>
        <v>350000</v>
      </c>
    </row>
    <row r="373" spans="1:11" ht="13.5" x14ac:dyDescent="0.15">
      <c r="A373" s="101">
        <v>45089</v>
      </c>
      <c r="B373" t="s">
        <v>321</v>
      </c>
      <c r="C373" t="s">
        <v>3442</v>
      </c>
      <c r="D373" s="90">
        <v>50000</v>
      </c>
      <c r="E373" s="90">
        <f t="shared" si="17"/>
        <v>110000</v>
      </c>
      <c r="G373" s="101">
        <v>45274</v>
      </c>
      <c r="H373" t="s">
        <v>729</v>
      </c>
      <c r="I373" t="s">
        <v>3691</v>
      </c>
      <c r="J373" s="90">
        <v>150000</v>
      </c>
      <c r="K373" s="90">
        <f t="shared" si="15"/>
        <v>500000</v>
      </c>
    </row>
    <row r="374" spans="1:11" ht="13.5" x14ac:dyDescent="0.15">
      <c r="A374" s="101">
        <v>45091</v>
      </c>
      <c r="B374" t="s">
        <v>142</v>
      </c>
      <c r="C374" t="s">
        <v>3443</v>
      </c>
      <c r="D374" s="90">
        <v>30000</v>
      </c>
      <c r="E374" s="90">
        <f t="shared" si="17"/>
        <v>140000</v>
      </c>
      <c r="G374" s="101">
        <v>45348</v>
      </c>
      <c r="H374" t="s">
        <v>729</v>
      </c>
      <c r="I374" t="s">
        <v>3691</v>
      </c>
      <c r="J374" s="90">
        <v>300000</v>
      </c>
      <c r="K374" s="90">
        <f t="shared" ref="K374:K393" si="18">IF(J374="","",J374+K373)</f>
        <v>800000</v>
      </c>
    </row>
    <row r="375" spans="1:11" ht="13.5" x14ac:dyDescent="0.15">
      <c r="A375" s="101">
        <v>45103</v>
      </c>
      <c r="B375" t="s">
        <v>77</v>
      </c>
      <c r="C375" t="s">
        <v>3386</v>
      </c>
      <c r="D375" s="90">
        <v>30000</v>
      </c>
      <c r="E375" s="90">
        <f t="shared" si="17"/>
        <v>170000</v>
      </c>
      <c r="K375" s="90" t="str">
        <f t="shared" si="18"/>
        <v/>
      </c>
    </row>
    <row r="376" spans="1:11" ht="13.5" x14ac:dyDescent="0.15">
      <c r="A376" s="101">
        <v>45103</v>
      </c>
      <c r="B376" t="s">
        <v>77</v>
      </c>
      <c r="C376" t="s">
        <v>3690</v>
      </c>
      <c r="D376" s="90">
        <v>10000</v>
      </c>
      <c r="E376" s="90">
        <f t="shared" si="17"/>
        <v>180000</v>
      </c>
      <c r="K376" s="90" t="str">
        <f t="shared" si="18"/>
        <v/>
      </c>
    </row>
    <row r="377" spans="1:11" ht="13.5" x14ac:dyDescent="0.15">
      <c r="A377" s="101">
        <v>45103</v>
      </c>
      <c r="B377" t="s">
        <v>77</v>
      </c>
      <c r="C377" t="s">
        <v>3558</v>
      </c>
      <c r="D377" s="90">
        <v>20000</v>
      </c>
      <c r="E377" s="90">
        <f t="shared" si="17"/>
        <v>200000</v>
      </c>
      <c r="K377" s="90" t="str">
        <f t="shared" si="18"/>
        <v/>
      </c>
    </row>
    <row r="378" spans="1:11" ht="13.5" x14ac:dyDescent="0.15">
      <c r="A378" s="101">
        <v>45103</v>
      </c>
      <c r="B378" t="s">
        <v>77</v>
      </c>
      <c r="C378" t="s">
        <v>3406</v>
      </c>
      <c r="D378" s="90">
        <v>10000</v>
      </c>
      <c r="E378" s="90">
        <f t="shared" si="17"/>
        <v>210000</v>
      </c>
      <c r="K378" s="90" t="str">
        <f t="shared" si="18"/>
        <v/>
      </c>
    </row>
    <row r="379" spans="1:11" ht="13.5" x14ac:dyDescent="0.15">
      <c r="A379" s="101">
        <v>45103</v>
      </c>
      <c r="B379" t="s">
        <v>77</v>
      </c>
      <c r="C379" t="s">
        <v>3408</v>
      </c>
      <c r="D379" s="90">
        <v>10000</v>
      </c>
      <c r="E379" s="90">
        <f t="shared" si="17"/>
        <v>220000</v>
      </c>
      <c r="K379" s="90" t="str">
        <f t="shared" si="18"/>
        <v/>
      </c>
    </row>
    <row r="380" spans="1:11" ht="13.5" x14ac:dyDescent="0.15">
      <c r="A380" s="101">
        <v>45106</v>
      </c>
      <c r="B380" t="s">
        <v>456</v>
      </c>
      <c r="C380" t="s">
        <v>3572</v>
      </c>
      <c r="D380" s="90">
        <v>30000</v>
      </c>
      <c r="E380" s="90">
        <f t="shared" si="17"/>
        <v>250000</v>
      </c>
      <c r="K380" s="90" t="str">
        <f t="shared" si="18"/>
        <v/>
      </c>
    </row>
    <row r="381" spans="1:11" ht="13.5" x14ac:dyDescent="0.15">
      <c r="A381" s="101">
        <v>45120</v>
      </c>
      <c r="B381" t="s">
        <v>142</v>
      </c>
      <c r="C381" t="s">
        <v>3415</v>
      </c>
      <c r="D381" s="90">
        <v>50000</v>
      </c>
      <c r="E381" s="90">
        <f t="shared" si="17"/>
        <v>300000</v>
      </c>
      <c r="K381" s="90" t="str">
        <f t="shared" si="18"/>
        <v/>
      </c>
    </row>
    <row r="382" spans="1:11" ht="13.5" x14ac:dyDescent="0.15">
      <c r="A382" s="101">
        <v>45120</v>
      </c>
      <c r="B382" t="s">
        <v>409</v>
      </c>
      <c r="C382" t="s">
        <v>3359</v>
      </c>
      <c r="D382" s="90">
        <v>50000</v>
      </c>
      <c r="E382" s="90">
        <f t="shared" si="17"/>
        <v>350000</v>
      </c>
      <c r="K382" s="90" t="str">
        <f t="shared" si="18"/>
        <v/>
      </c>
    </row>
    <row r="383" spans="1:11" ht="13.5" x14ac:dyDescent="0.15">
      <c r="A383" s="101">
        <v>45198</v>
      </c>
      <c r="B383" t="s">
        <v>142</v>
      </c>
      <c r="C383" t="s">
        <v>3364</v>
      </c>
      <c r="D383" s="90">
        <v>50000</v>
      </c>
      <c r="E383" s="90">
        <f t="shared" si="17"/>
        <v>400000</v>
      </c>
      <c r="K383" s="90" t="str">
        <f t="shared" si="18"/>
        <v/>
      </c>
    </row>
    <row r="384" spans="1:11" ht="13.5" x14ac:dyDescent="0.15">
      <c r="A384" s="101">
        <v>45229</v>
      </c>
      <c r="B384" t="s">
        <v>142</v>
      </c>
      <c r="C384" t="s">
        <v>3467</v>
      </c>
      <c r="D384" s="90">
        <v>50000</v>
      </c>
      <c r="E384" s="90">
        <f t="shared" si="17"/>
        <v>450000</v>
      </c>
      <c r="K384" s="90" t="str">
        <f t="shared" si="18"/>
        <v/>
      </c>
    </row>
    <row r="385" spans="1:11" ht="13.5" x14ac:dyDescent="0.15">
      <c r="A385" s="101">
        <v>45232</v>
      </c>
      <c r="B385" t="s">
        <v>142</v>
      </c>
      <c r="C385" t="s">
        <v>3319</v>
      </c>
      <c r="D385" s="90">
        <v>10000</v>
      </c>
      <c r="E385" s="90">
        <f t="shared" si="17"/>
        <v>460000</v>
      </c>
      <c r="K385" s="90" t="str">
        <f t="shared" si="18"/>
        <v/>
      </c>
    </row>
    <row r="386" spans="1:11" ht="13.5" x14ac:dyDescent="0.15">
      <c r="A386" s="101">
        <v>45244</v>
      </c>
      <c r="B386" t="s">
        <v>446</v>
      </c>
      <c r="C386" t="s">
        <v>3434</v>
      </c>
      <c r="D386" s="90">
        <v>30000</v>
      </c>
      <c r="E386" s="90">
        <f t="shared" si="17"/>
        <v>490000</v>
      </c>
      <c r="K386" s="90" t="str">
        <f t="shared" si="18"/>
        <v/>
      </c>
    </row>
    <row r="387" spans="1:11" ht="13.5" x14ac:dyDescent="0.15">
      <c r="A387" s="101">
        <v>45254</v>
      </c>
      <c r="B387" t="s">
        <v>409</v>
      </c>
      <c r="C387" t="s">
        <v>3473</v>
      </c>
      <c r="D387" s="90">
        <v>10000</v>
      </c>
      <c r="E387" s="90">
        <f t="shared" si="17"/>
        <v>500000</v>
      </c>
      <c r="K387" s="90" t="str">
        <f t="shared" si="18"/>
        <v/>
      </c>
    </row>
    <row r="388" spans="1:11" ht="13.5" x14ac:dyDescent="0.15">
      <c r="A388" s="101">
        <v>45258</v>
      </c>
      <c r="B388" t="s">
        <v>142</v>
      </c>
      <c r="C388" t="s">
        <v>3368</v>
      </c>
      <c r="D388" s="90">
        <v>30000</v>
      </c>
      <c r="E388" s="90">
        <f t="shared" si="17"/>
        <v>530000</v>
      </c>
      <c r="K388" s="90" t="str">
        <f t="shared" si="18"/>
        <v/>
      </c>
    </row>
    <row r="389" spans="1:11" ht="13.5" x14ac:dyDescent="0.15">
      <c r="A389" s="101">
        <v>45265</v>
      </c>
      <c r="B389" t="s">
        <v>409</v>
      </c>
      <c r="C389" t="s">
        <v>3314</v>
      </c>
      <c r="D389" s="90">
        <v>10000</v>
      </c>
      <c r="E389" s="90">
        <f t="shared" si="17"/>
        <v>540000</v>
      </c>
      <c r="K389" s="90" t="str">
        <f t="shared" si="18"/>
        <v/>
      </c>
    </row>
    <row r="390" spans="1:11" ht="13.5" x14ac:dyDescent="0.15">
      <c r="A390" s="101">
        <v>45266</v>
      </c>
      <c r="B390" t="s">
        <v>321</v>
      </c>
      <c r="C390" t="s">
        <v>3372</v>
      </c>
      <c r="D390" s="90">
        <v>10000</v>
      </c>
      <c r="E390" s="90">
        <f t="shared" si="17"/>
        <v>550000</v>
      </c>
      <c r="K390" s="90" t="str">
        <f t="shared" si="18"/>
        <v/>
      </c>
    </row>
    <row r="391" spans="1:11" ht="13.5" x14ac:dyDescent="0.15">
      <c r="A391" s="101">
        <v>45302</v>
      </c>
      <c r="B391" t="s">
        <v>142</v>
      </c>
      <c r="C391" t="s">
        <v>3594</v>
      </c>
      <c r="D391" s="90">
        <v>10000</v>
      </c>
      <c r="E391" s="90">
        <f t="shared" si="17"/>
        <v>560000</v>
      </c>
      <c r="K391" s="90" t="str">
        <f t="shared" si="18"/>
        <v/>
      </c>
    </row>
    <row r="392" spans="1:11" ht="13.5" x14ac:dyDescent="0.15">
      <c r="A392" s="101">
        <v>45309</v>
      </c>
      <c r="B392" t="s">
        <v>2269</v>
      </c>
      <c r="C392" t="s">
        <v>3587</v>
      </c>
      <c r="D392" s="90">
        <v>30000</v>
      </c>
      <c r="E392" s="90">
        <f t="shared" si="17"/>
        <v>590000</v>
      </c>
      <c r="K392" s="90" t="str">
        <f t="shared" si="18"/>
        <v/>
      </c>
    </row>
    <row r="393" spans="1:11" ht="13.5" x14ac:dyDescent="0.15">
      <c r="A393" s="101">
        <v>45309</v>
      </c>
      <c r="B393" t="s">
        <v>77</v>
      </c>
      <c r="C393" t="s">
        <v>3418</v>
      </c>
      <c r="D393" s="90">
        <v>10000</v>
      </c>
      <c r="E393" s="90">
        <f t="shared" si="17"/>
        <v>600000</v>
      </c>
      <c r="K393" s="90" t="str">
        <f t="shared" si="18"/>
        <v/>
      </c>
    </row>
    <row r="394" spans="1:11" ht="13.5" x14ac:dyDescent="0.15">
      <c r="A394" s="101">
        <v>45309</v>
      </c>
      <c r="B394" t="s">
        <v>77</v>
      </c>
      <c r="C394" t="s">
        <v>3591</v>
      </c>
      <c r="D394" s="90">
        <v>30000</v>
      </c>
      <c r="E394" s="90">
        <f t="shared" si="17"/>
        <v>630000</v>
      </c>
      <c r="K394" s="90" t="str">
        <f t="shared" ref="K394:K457" si="19">IF(J394="","",J394+K393)</f>
        <v/>
      </c>
    </row>
    <row r="395" spans="1:11" ht="13.5" x14ac:dyDescent="0.15">
      <c r="A395" s="101">
        <v>45309</v>
      </c>
      <c r="B395" t="s">
        <v>77</v>
      </c>
      <c r="C395" t="s">
        <v>3588</v>
      </c>
      <c r="D395" s="90">
        <v>30000</v>
      </c>
      <c r="E395" s="90">
        <f t="shared" si="17"/>
        <v>660000</v>
      </c>
      <c r="K395" s="90" t="str">
        <f t="shared" si="19"/>
        <v/>
      </c>
    </row>
    <row r="396" spans="1:11" ht="13.5" x14ac:dyDescent="0.15">
      <c r="A396" s="101">
        <v>45309</v>
      </c>
      <c r="B396" t="s">
        <v>77</v>
      </c>
      <c r="C396" t="s">
        <v>3697</v>
      </c>
      <c r="D396" s="90">
        <v>50000</v>
      </c>
      <c r="E396" s="90">
        <f t="shared" si="17"/>
        <v>710000</v>
      </c>
      <c r="K396" s="90" t="str">
        <f t="shared" si="19"/>
        <v/>
      </c>
    </row>
    <row r="397" spans="1:11" ht="13.5" x14ac:dyDescent="0.15">
      <c r="A397" s="101">
        <v>45327</v>
      </c>
      <c r="B397" t="s">
        <v>142</v>
      </c>
      <c r="C397" t="s">
        <v>3670</v>
      </c>
      <c r="D397" s="90">
        <v>30000</v>
      </c>
      <c r="E397" s="90">
        <f t="shared" si="17"/>
        <v>740000</v>
      </c>
      <c r="K397" s="90" t="str">
        <f t="shared" si="19"/>
        <v/>
      </c>
    </row>
    <row r="398" spans="1:11" ht="13.5" x14ac:dyDescent="0.15">
      <c r="A398" s="101">
        <v>45338</v>
      </c>
      <c r="B398" t="s">
        <v>2770</v>
      </c>
      <c r="C398" t="s">
        <v>3392</v>
      </c>
      <c r="D398" s="90">
        <v>10000</v>
      </c>
      <c r="E398" s="90">
        <f t="shared" si="17"/>
        <v>750000</v>
      </c>
      <c r="K398" s="90" t="str">
        <f t="shared" si="19"/>
        <v/>
      </c>
    </row>
    <row r="399" spans="1:11" ht="13.5" x14ac:dyDescent="0.15">
      <c r="A399" s="101">
        <v>45338</v>
      </c>
      <c r="B399" t="s">
        <v>142</v>
      </c>
      <c r="C399" t="s">
        <v>3671</v>
      </c>
      <c r="D399" s="90">
        <v>50000</v>
      </c>
      <c r="E399" s="90">
        <f t="shared" si="17"/>
        <v>800000</v>
      </c>
      <c r="K399" s="90" t="str">
        <f t="shared" si="19"/>
        <v/>
      </c>
    </row>
    <row r="400" spans="1:11" ht="14.25" thickBot="1" x14ac:dyDescent="0.2">
      <c r="A400" s="118"/>
      <c r="B400" s="117"/>
      <c r="C400" s="117"/>
      <c r="D400" s="114"/>
      <c r="E400" s="114"/>
      <c r="F400" s="117"/>
      <c r="G400" s="118"/>
      <c r="H400" s="117"/>
      <c r="I400" s="117"/>
      <c r="K400" s="90" t="str">
        <f t="shared" si="19"/>
        <v/>
      </c>
    </row>
    <row r="401" spans="1:11" ht="14.25" thickTop="1" x14ac:dyDescent="0.15">
      <c r="A401" s="101" t="s">
        <v>3716</v>
      </c>
      <c r="K401" s="90" t="str">
        <f t="shared" si="19"/>
        <v/>
      </c>
    </row>
    <row r="402" spans="1:11" ht="13.5" x14ac:dyDescent="0.15">
      <c r="K402" s="90" t="str">
        <f t="shared" si="19"/>
        <v/>
      </c>
    </row>
    <row r="403" spans="1:11" ht="13.5" x14ac:dyDescent="0.15">
      <c r="K403" s="90" t="str">
        <f t="shared" si="19"/>
        <v/>
      </c>
    </row>
    <row r="404" spans="1:11" ht="13.5" x14ac:dyDescent="0.15">
      <c r="K404" s="90" t="str">
        <f t="shared" si="19"/>
        <v/>
      </c>
    </row>
    <row r="405" spans="1:11" ht="13.5" x14ac:dyDescent="0.15">
      <c r="K405" s="90" t="str">
        <f t="shared" si="19"/>
        <v/>
      </c>
    </row>
    <row r="406" spans="1:11" ht="13.5" x14ac:dyDescent="0.15">
      <c r="K406" s="90" t="str">
        <f t="shared" si="19"/>
        <v/>
      </c>
    </row>
    <row r="407" spans="1:11" ht="13.5" x14ac:dyDescent="0.15">
      <c r="K407" s="90" t="str">
        <f t="shared" si="19"/>
        <v/>
      </c>
    </row>
    <row r="408" spans="1:11" ht="13.5" x14ac:dyDescent="0.15">
      <c r="K408" s="90" t="str">
        <f t="shared" si="19"/>
        <v/>
      </c>
    </row>
    <row r="409" spans="1:11" ht="13.5" x14ac:dyDescent="0.15">
      <c r="K409" s="90" t="str">
        <f t="shared" si="19"/>
        <v/>
      </c>
    </row>
    <row r="410" spans="1:11" ht="13.5" x14ac:dyDescent="0.15">
      <c r="K410" s="90" t="str">
        <f t="shared" si="19"/>
        <v/>
      </c>
    </row>
    <row r="411" spans="1:11" ht="13.5" x14ac:dyDescent="0.15">
      <c r="K411" s="90" t="str">
        <f t="shared" si="19"/>
        <v/>
      </c>
    </row>
    <row r="412" spans="1:11" ht="13.5" x14ac:dyDescent="0.15">
      <c r="K412" s="90" t="str">
        <f t="shared" si="19"/>
        <v/>
      </c>
    </row>
    <row r="413" spans="1:11" ht="13.5" x14ac:dyDescent="0.15">
      <c r="K413" s="90" t="str">
        <f t="shared" si="19"/>
        <v/>
      </c>
    </row>
    <row r="414" spans="1:11" ht="13.5" x14ac:dyDescent="0.15">
      <c r="K414" s="90" t="str">
        <f t="shared" si="19"/>
        <v/>
      </c>
    </row>
    <row r="415" spans="1:11" ht="13.5" x14ac:dyDescent="0.15">
      <c r="K415" s="90" t="str">
        <f t="shared" si="19"/>
        <v/>
      </c>
    </row>
    <row r="416" spans="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3699</v>
      </c>
      <c r="B2" s="726">
        <v>113</v>
      </c>
      <c r="C2" s="754" t="s">
        <v>3184</v>
      </c>
      <c r="D2" s="2"/>
      <c r="E2"/>
      <c r="G2" s="652">
        <v>151</v>
      </c>
      <c r="H2" s="651" t="s">
        <v>391</v>
      </c>
      <c r="J2"/>
      <c r="K2"/>
    </row>
    <row r="3" spans="1:14" x14ac:dyDescent="0.15">
      <c r="A3" s="725" t="s">
        <v>3700</v>
      </c>
      <c r="B3" s="726">
        <v>113</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11" t="s">
        <v>3338</v>
      </c>
      <c r="B7" s="1412"/>
      <c r="C7" s="1412"/>
      <c r="D7" s="1412"/>
      <c r="E7" s="1413"/>
      <c r="G7" s="1414" t="s">
        <v>3339</v>
      </c>
      <c r="H7" s="1415"/>
      <c r="I7" s="1415"/>
      <c r="J7" s="1415"/>
      <c r="K7" s="1416"/>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3341</v>
      </c>
      <c r="C93" t="s">
        <v>3342</v>
      </c>
      <c r="D93" s="90">
        <v>430000</v>
      </c>
      <c r="E93" s="90">
        <f>IF(D93="","",D93)</f>
        <v>430000</v>
      </c>
      <c r="G93" s="101">
        <v>44354</v>
      </c>
      <c r="H93" t="s">
        <v>3341</v>
      </c>
      <c r="I93" t="s">
        <v>3343</v>
      </c>
      <c r="J93" s="90">
        <v>430000</v>
      </c>
      <c r="K93" s="90">
        <f>IF(J93="","",J93)</f>
        <v>430000</v>
      </c>
    </row>
    <row r="94" spans="1:11" x14ac:dyDescent="0.15">
      <c r="A94" s="101">
        <v>44398</v>
      </c>
      <c r="B94" t="s">
        <v>409</v>
      </c>
      <c r="C94" t="s">
        <v>3328</v>
      </c>
      <c r="D94" s="90">
        <v>10000</v>
      </c>
      <c r="E94" s="90">
        <f t="shared" si="3"/>
        <v>440000</v>
      </c>
      <c r="G94" s="101">
        <v>44354</v>
      </c>
      <c r="H94" t="s">
        <v>77</v>
      </c>
      <c r="I94" t="s">
        <v>3327</v>
      </c>
      <c r="J94" s="90">
        <v>47400</v>
      </c>
      <c r="K94" s="90">
        <f>IF(J94="","",J94+K93)</f>
        <v>477400</v>
      </c>
    </row>
    <row r="95" spans="1:11" x14ac:dyDescent="0.15">
      <c r="A95" s="101">
        <v>44620</v>
      </c>
      <c r="B95" t="s">
        <v>3341</v>
      </c>
      <c r="C95" t="s">
        <v>3342</v>
      </c>
      <c r="D95" s="90">
        <v>125000</v>
      </c>
      <c r="E95" s="90">
        <f t="shared" si="3"/>
        <v>565000</v>
      </c>
      <c r="G95" s="101">
        <v>44424</v>
      </c>
      <c r="H95" t="s">
        <v>409</v>
      </c>
      <c r="I95" t="s">
        <v>3329</v>
      </c>
      <c r="J95" s="90">
        <v>10000</v>
      </c>
      <c r="K95" s="90">
        <f t="shared" si="2"/>
        <v>487400</v>
      </c>
    </row>
    <row r="96" spans="1:11" x14ac:dyDescent="0.15">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15">
      <c r="A97" s="101">
        <v>44633</v>
      </c>
      <c r="C97" t="s">
        <v>3331</v>
      </c>
      <c r="D97" s="90">
        <v>24000</v>
      </c>
      <c r="E97" s="90">
        <f t="shared" si="3"/>
        <v>599000</v>
      </c>
      <c r="G97" s="101">
        <v>44643</v>
      </c>
      <c r="H97" t="s">
        <v>409</v>
      </c>
      <c r="I97" t="s">
        <v>3333</v>
      </c>
      <c r="J97" s="90">
        <v>24000</v>
      </c>
      <c r="K97" s="113">
        <f t="shared" si="2"/>
        <v>636400</v>
      </c>
    </row>
    <row r="98" spans="1:11" x14ac:dyDescent="0.15">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4.25" thickBot="1" x14ac:dyDescent="0.2">
      <c r="A99" s="118"/>
      <c r="B99" s="117"/>
      <c r="C99" s="117"/>
      <c r="D99" s="114"/>
      <c r="E99" s="114" t="str">
        <f t="shared" si="3"/>
        <v/>
      </c>
      <c r="F99" s="117"/>
      <c r="G99" s="118">
        <v>44651</v>
      </c>
      <c r="H99" s="117" t="s">
        <v>3345</v>
      </c>
      <c r="I99" s="117" t="s">
        <v>3346</v>
      </c>
      <c r="J99" s="114">
        <v>10000</v>
      </c>
      <c r="K99" s="114">
        <f t="shared" si="2"/>
        <v>656400</v>
      </c>
    </row>
    <row r="100" spans="1:11" ht="14.25" thickTop="1" x14ac:dyDescent="0.15">
      <c r="A100" s="101" t="s">
        <v>3347</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3520</v>
      </c>
      <c r="D102" s="90">
        <v>10000</v>
      </c>
      <c r="E102" s="90">
        <f t="shared" si="3"/>
        <v>110000</v>
      </c>
      <c r="G102" s="101">
        <v>44748</v>
      </c>
      <c r="H102" t="s">
        <v>3215</v>
      </c>
      <c r="I102" t="s">
        <v>3521</v>
      </c>
      <c r="J102" s="90">
        <v>10000</v>
      </c>
      <c r="K102" s="90">
        <f t="shared" si="2"/>
        <v>110000</v>
      </c>
    </row>
    <row r="103" spans="1:11" x14ac:dyDescent="0.15">
      <c r="A103" s="101">
        <v>44924</v>
      </c>
      <c r="B103" t="s">
        <v>1509</v>
      </c>
      <c r="C103" t="s">
        <v>3522</v>
      </c>
      <c r="D103" s="90">
        <v>30000</v>
      </c>
      <c r="E103" s="90">
        <f t="shared" si="3"/>
        <v>140000</v>
      </c>
      <c r="G103" s="101">
        <v>44936</v>
      </c>
      <c r="H103" t="s">
        <v>1509</v>
      </c>
      <c r="I103" t="s">
        <v>3523</v>
      </c>
      <c r="J103" s="90">
        <v>30000</v>
      </c>
      <c r="K103" s="90">
        <f t="shared" si="2"/>
        <v>140000</v>
      </c>
    </row>
    <row r="104" spans="1:11" x14ac:dyDescent="0.15">
      <c r="A104" s="101">
        <v>44970</v>
      </c>
      <c r="B104" t="s">
        <v>3493</v>
      </c>
      <c r="C104" t="s">
        <v>3524</v>
      </c>
      <c r="D104" s="90">
        <v>10000</v>
      </c>
      <c r="E104" s="90">
        <f t="shared" si="3"/>
        <v>150000</v>
      </c>
      <c r="G104" s="101">
        <v>44981</v>
      </c>
      <c r="H104" t="s">
        <v>548</v>
      </c>
      <c r="I104" t="s">
        <v>3525</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3564</v>
      </c>
      <c r="E106" s="90" t="str">
        <f t="shared" si="3"/>
        <v/>
      </c>
      <c r="K106" s="90" t="str">
        <f t="shared" si="2"/>
        <v/>
      </c>
    </row>
    <row r="107" spans="1:11" x14ac:dyDescent="0.15">
      <c r="A107" s="101">
        <v>45106</v>
      </c>
      <c r="B107" t="s">
        <v>3215</v>
      </c>
      <c r="C107" t="s">
        <v>3520</v>
      </c>
      <c r="D107" s="90">
        <v>10000</v>
      </c>
      <c r="E107" s="90">
        <f>IF(D107="","",D107)</f>
        <v>10000</v>
      </c>
      <c r="G107" s="101">
        <v>45110</v>
      </c>
      <c r="H107" t="s">
        <v>3215</v>
      </c>
      <c r="I107" t="s">
        <v>3700</v>
      </c>
      <c r="J107" s="90">
        <v>10000</v>
      </c>
      <c r="K107" s="90">
        <f>IF(J107="","",J107)</f>
        <v>10000</v>
      </c>
    </row>
    <row r="108" spans="1:11" x14ac:dyDescent="0.15">
      <c r="A108" s="101">
        <v>45265</v>
      </c>
      <c r="B108" t="s">
        <v>2614</v>
      </c>
      <c r="C108" t="s">
        <v>3520</v>
      </c>
      <c r="D108" s="90">
        <v>10000</v>
      </c>
      <c r="E108" s="90">
        <f t="shared" si="3"/>
        <v>20000</v>
      </c>
      <c r="G108" s="101">
        <v>45274</v>
      </c>
      <c r="H108" t="s">
        <v>2614</v>
      </c>
      <c r="I108" t="s">
        <v>3695</v>
      </c>
      <c r="J108" s="90">
        <v>10000</v>
      </c>
      <c r="K108" s="90">
        <f t="shared" si="2"/>
        <v>20000</v>
      </c>
    </row>
    <row r="109" spans="1:11" x14ac:dyDescent="0.15">
      <c r="A109" s="101">
        <v>45338</v>
      </c>
      <c r="B109" t="s">
        <v>3493</v>
      </c>
      <c r="C109" t="s">
        <v>3520</v>
      </c>
      <c r="D109" s="90">
        <v>10000</v>
      </c>
      <c r="E109" s="90">
        <f t="shared" si="3"/>
        <v>30000</v>
      </c>
      <c r="G109" s="101">
        <v>45342</v>
      </c>
      <c r="H109" t="s">
        <v>3493</v>
      </c>
      <c r="I109" t="s">
        <v>3700</v>
      </c>
      <c r="J109" s="90">
        <v>10000</v>
      </c>
      <c r="K109" s="90">
        <f t="shared" si="2"/>
        <v>30000</v>
      </c>
    </row>
    <row r="110" spans="1:11" x14ac:dyDescent="0.15">
      <c r="A110" s="101">
        <v>45343</v>
      </c>
      <c r="B110" t="s">
        <v>3498</v>
      </c>
      <c r="C110" t="s">
        <v>3701</v>
      </c>
      <c r="D110" s="90">
        <v>5000</v>
      </c>
      <c r="E110" s="90">
        <f>IF(D110="","",D110+E109)</f>
        <v>35000</v>
      </c>
      <c r="K110" s="90" t="str">
        <f t="shared" si="2"/>
        <v/>
      </c>
    </row>
    <row r="111" spans="1:11" ht="14.25" thickBot="1" x14ac:dyDescent="0.2">
      <c r="A111" s="118"/>
      <c r="B111" s="117"/>
      <c r="C111" s="117"/>
      <c r="D111" s="114"/>
      <c r="E111" s="114"/>
      <c r="F111" s="117"/>
      <c r="G111" s="118"/>
      <c r="H111" s="117"/>
      <c r="I111" s="117"/>
      <c r="K111" s="90" t="str">
        <f t="shared" si="2"/>
        <v/>
      </c>
    </row>
    <row r="112" spans="1:11" ht="14.25" thickTop="1" x14ac:dyDescent="0.15">
      <c r="A112" s="101" t="s">
        <v>3716</v>
      </c>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82</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17" t="s">
        <v>390</v>
      </c>
      <c r="B5" s="1418"/>
      <c r="C5" s="1418"/>
      <c r="D5" s="1418"/>
      <c r="E5" s="1419"/>
      <c r="G5" s="1417" t="s">
        <v>769</v>
      </c>
      <c r="H5" s="1418"/>
      <c r="I5" s="1418"/>
      <c r="J5" s="1418"/>
      <c r="K5" s="1419"/>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3297</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3564</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3716</v>
      </c>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108</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20" t="s">
        <v>397</v>
      </c>
      <c r="B6" s="1421"/>
      <c r="C6" s="1421"/>
      <c r="D6" s="1421"/>
      <c r="E6" s="1422"/>
      <c r="G6" s="1423" t="s">
        <v>2458</v>
      </c>
      <c r="H6" s="1424"/>
      <c r="I6" s="1424"/>
      <c r="J6" s="1424"/>
      <c r="K6" s="1425"/>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3332</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3297</v>
      </c>
      <c r="B96" s="917"/>
      <c r="C96" s="917"/>
      <c r="D96" s="854"/>
      <c r="E96" s="854" t="str">
        <f t="shared" si="3"/>
        <v/>
      </c>
      <c r="F96" s="917"/>
      <c r="G96" s="916"/>
      <c r="H96" s="917"/>
      <c r="I96" s="917"/>
      <c r="J96" s="854"/>
      <c r="K96" s="854" t="str">
        <f t="shared" si="4"/>
        <v/>
      </c>
    </row>
    <row r="97" spans="1:11" x14ac:dyDescent="0.15">
      <c r="A97" s="101">
        <v>44692</v>
      </c>
      <c r="B97" s="2" t="s">
        <v>3191</v>
      </c>
      <c r="C97" s="2" t="s">
        <v>3532</v>
      </c>
      <c r="D97" s="90">
        <v>200000</v>
      </c>
      <c r="E97" s="90">
        <f>IF(D97="","",D97)</f>
        <v>200000</v>
      </c>
      <c r="K97" s="90" t="str">
        <f t="shared" si="4"/>
        <v/>
      </c>
    </row>
    <row r="98" spans="1:11" x14ac:dyDescent="0.15">
      <c r="A98" s="101">
        <v>44900</v>
      </c>
      <c r="B98" s="2" t="s">
        <v>3501</v>
      </c>
      <c r="C98" t="s">
        <v>3526</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3564</v>
      </c>
      <c r="E100" s="90" t="str">
        <f>IF(D100="","",D100+E99)</f>
        <v/>
      </c>
      <c r="K100" s="90" t="str">
        <f t="shared" si="4"/>
        <v/>
      </c>
    </row>
    <row r="101" spans="1:11" x14ac:dyDescent="0.15">
      <c r="A101" s="101">
        <v>45056</v>
      </c>
      <c r="B101" t="s">
        <v>409</v>
      </c>
      <c r="C101" t="s">
        <v>3687</v>
      </c>
      <c r="D101" s="90">
        <v>432863</v>
      </c>
      <c r="E101" s="90">
        <f>IF(D101="","",D101)</f>
        <v>432863</v>
      </c>
      <c r="K101" s="90" t="str">
        <f t="shared" si="4"/>
        <v/>
      </c>
    </row>
    <row r="102" spans="1:11" x14ac:dyDescent="0.15">
      <c r="A102" s="101">
        <v>45056</v>
      </c>
      <c r="B102" t="s">
        <v>409</v>
      </c>
      <c r="C102" t="s">
        <v>3688</v>
      </c>
      <c r="D102" s="90">
        <v>313983</v>
      </c>
      <c r="E102" s="90">
        <f t="shared" si="3"/>
        <v>746846</v>
      </c>
      <c r="K102" s="90" t="str">
        <f t="shared" si="4"/>
        <v/>
      </c>
    </row>
    <row r="103" spans="1:11" x14ac:dyDescent="0.15">
      <c r="A103" s="101">
        <v>45224</v>
      </c>
      <c r="B103" t="s">
        <v>146</v>
      </c>
      <c r="C103" t="s">
        <v>3694</v>
      </c>
      <c r="D103" s="90">
        <v>20500</v>
      </c>
      <c r="E103" s="90">
        <f t="shared" si="3"/>
        <v>767346</v>
      </c>
      <c r="K103" s="90" t="str">
        <f t="shared" si="4"/>
        <v/>
      </c>
    </row>
    <row r="104" spans="1:11" x14ac:dyDescent="0.15">
      <c r="A104" s="101">
        <v>45308</v>
      </c>
      <c r="B104" t="s">
        <v>77</v>
      </c>
      <c r="C104" t="s">
        <v>3696</v>
      </c>
      <c r="D104" s="90">
        <v>200000</v>
      </c>
      <c r="E104" s="90">
        <f t="shared" si="3"/>
        <v>967346</v>
      </c>
      <c r="K104" s="90" t="str">
        <f t="shared" si="4"/>
        <v/>
      </c>
    </row>
    <row r="105" spans="1:11" x14ac:dyDescent="0.15">
      <c r="A105" s="101">
        <v>45376</v>
      </c>
      <c r="B105" t="s">
        <v>409</v>
      </c>
      <c r="C105" t="s">
        <v>3687</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3716</v>
      </c>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84</v>
      </c>
      <c r="C2" s="754" t="s">
        <v>2467</v>
      </c>
      <c r="D2" s="2"/>
      <c r="E2"/>
      <c r="G2" s="652">
        <v>221</v>
      </c>
      <c r="H2" s="725" t="s">
        <v>2468</v>
      </c>
      <c r="J2"/>
      <c r="K2"/>
    </row>
    <row r="3" spans="1:14" x14ac:dyDescent="0.15">
      <c r="A3" s="725" t="s">
        <v>2469</v>
      </c>
      <c r="B3" s="726">
        <v>84</v>
      </c>
      <c r="C3" s="723"/>
      <c r="D3" s="2"/>
      <c r="E3"/>
      <c r="G3" s="652">
        <v>222</v>
      </c>
      <c r="H3" s="725" t="s">
        <v>2469</v>
      </c>
      <c r="J3"/>
      <c r="K3"/>
    </row>
    <row r="4" spans="1:14" ht="15" customHeight="1" x14ac:dyDescent="0.15">
      <c r="D4" s="90">
        <f>SUM(D8:D95)</f>
        <v>2920000</v>
      </c>
      <c r="M4">
        <v>70</v>
      </c>
      <c r="N4">
        <v>70</v>
      </c>
    </row>
    <row r="5" spans="1:14" x14ac:dyDescent="0.15">
      <c r="A5" s="1420" t="s">
        <v>398</v>
      </c>
      <c r="B5" s="1421"/>
      <c r="C5" s="1421"/>
      <c r="D5" s="1421"/>
      <c r="E5" s="1422"/>
      <c r="G5" s="1420" t="s">
        <v>2470</v>
      </c>
      <c r="H5" s="1421"/>
      <c r="I5" s="1421"/>
      <c r="J5" s="1421"/>
      <c r="K5" s="1422"/>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3262</v>
      </c>
      <c r="E71" s="90" t="str">
        <f t="shared" si="10"/>
        <v/>
      </c>
      <c r="K71" s="90" t="str">
        <f t="shared" si="11"/>
        <v/>
      </c>
    </row>
    <row r="72" spans="1:11" x14ac:dyDescent="0.15">
      <c r="A72" s="101">
        <v>44847</v>
      </c>
      <c r="B72" t="s">
        <v>548</v>
      </c>
      <c r="C72" t="s">
        <v>3527</v>
      </c>
      <c r="D72" s="90">
        <v>50000</v>
      </c>
      <c r="E72" s="90">
        <f>IF(D72="","",D72)</f>
        <v>50000</v>
      </c>
      <c r="K72" s="90" t="str">
        <f t="shared" si="11"/>
        <v/>
      </c>
    </row>
    <row r="73" spans="1:11" x14ac:dyDescent="0.15">
      <c r="A73" s="101">
        <v>44847</v>
      </c>
      <c r="B73" t="s">
        <v>548</v>
      </c>
      <c r="C73" t="s">
        <v>3528</v>
      </c>
      <c r="D73" s="90">
        <v>50000</v>
      </c>
      <c r="E73" s="90">
        <f t="shared" ref="E73:E85" si="12">IF(D73="","",D73+E72)</f>
        <v>100000</v>
      </c>
      <c r="K73" s="90" t="str">
        <f t="shared" si="11"/>
        <v/>
      </c>
    </row>
    <row r="74" spans="1:11" x14ac:dyDescent="0.15">
      <c r="A74" s="101">
        <v>44847</v>
      </c>
      <c r="B74" t="s">
        <v>548</v>
      </c>
      <c r="C74" t="s">
        <v>3529</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3564</v>
      </c>
      <c r="E77" s="90" t="str">
        <f t="shared" si="12"/>
        <v/>
      </c>
      <c r="K77" s="90" t="str">
        <f t="shared" si="11"/>
        <v/>
      </c>
    </row>
    <row r="78" spans="1:11" x14ac:dyDescent="0.15">
      <c r="A78" s="101">
        <v>45077</v>
      </c>
      <c r="B78" t="s">
        <v>729</v>
      </c>
      <c r="C78" t="s">
        <v>3689</v>
      </c>
      <c r="D78" s="90">
        <v>200000</v>
      </c>
      <c r="E78" s="90">
        <f>IF(D78="","",D78)</f>
        <v>200000</v>
      </c>
      <c r="K78" s="90" t="str">
        <f t="shared" si="11"/>
        <v/>
      </c>
    </row>
    <row r="79" spans="1:11" x14ac:dyDescent="0.15">
      <c r="A79" s="101">
        <v>45189</v>
      </c>
      <c r="B79" t="s">
        <v>729</v>
      </c>
      <c r="C79" t="s">
        <v>3692</v>
      </c>
      <c r="D79" s="90">
        <v>200000</v>
      </c>
      <c r="E79" s="90">
        <f t="shared" si="12"/>
        <v>400000</v>
      </c>
      <c r="K79" s="90" t="str">
        <f t="shared" ref="K79:K142" si="13">IF(J79="","",J79+K78)</f>
        <v/>
      </c>
    </row>
    <row r="80" spans="1:11" x14ac:dyDescent="0.15">
      <c r="A80" s="101">
        <v>45189</v>
      </c>
      <c r="B80" t="s">
        <v>729</v>
      </c>
      <c r="C80" t="s">
        <v>3693</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3716</v>
      </c>
      <c r="E83" s="90" t="str">
        <f t="shared" si="12"/>
        <v/>
      </c>
      <c r="K83" s="90" t="str">
        <f t="shared" si="13"/>
        <v/>
      </c>
    </row>
    <row r="84" spans="1:11" x14ac:dyDescent="0.15">
      <c r="E84" s="90" t="str">
        <f t="shared" si="12"/>
        <v/>
      </c>
      <c r="K84" s="90" t="str">
        <f t="shared" si="13"/>
        <v/>
      </c>
    </row>
    <row r="85" spans="1:11" x14ac:dyDescent="0.15">
      <c r="E85" s="90" t="str">
        <f t="shared" si="12"/>
        <v/>
      </c>
      <c r="K85" s="90" t="str">
        <f t="shared" si="13"/>
        <v/>
      </c>
    </row>
    <row r="86" spans="1:11" x14ac:dyDescent="0.15">
      <c r="E86" s="90" t="str">
        <f t="shared" ref="E86:E149" si="14">IF(D86="","",D86+E85)</f>
        <v/>
      </c>
      <c r="K86" s="90" t="str">
        <f t="shared" si="13"/>
        <v/>
      </c>
    </row>
    <row r="87" spans="1:11" x14ac:dyDescent="0.15">
      <c r="E87" s="90" t="str">
        <f t="shared" si="14"/>
        <v/>
      </c>
      <c r="K87" s="90" t="str">
        <f t="shared" si="13"/>
        <v/>
      </c>
    </row>
    <row r="88" spans="1:11" x14ac:dyDescent="0.15">
      <c r="E88" s="90" t="str">
        <f t="shared" si="14"/>
        <v/>
      </c>
      <c r="K88" s="90" t="str">
        <f t="shared" si="13"/>
        <v/>
      </c>
    </row>
    <row r="89" spans="1:11" x14ac:dyDescent="0.15">
      <c r="E89" s="90" t="str">
        <f t="shared" si="14"/>
        <v/>
      </c>
      <c r="K89" s="90" t="str">
        <f t="shared" si="13"/>
        <v/>
      </c>
    </row>
    <row r="90" spans="1:11" x14ac:dyDescent="0.15">
      <c r="E90" s="90" t="str">
        <f t="shared" si="14"/>
        <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98"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3711</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3471</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144</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17" t="s">
        <v>399</v>
      </c>
      <c r="B6" s="1418"/>
      <c r="C6" s="1418"/>
      <c r="D6" s="1418"/>
      <c r="E6" s="1419"/>
      <c r="G6" s="1417" t="s">
        <v>770</v>
      </c>
      <c r="H6" s="1418"/>
      <c r="I6" s="1418"/>
      <c r="J6" s="1418"/>
      <c r="K6" s="1419"/>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3347</v>
      </c>
      <c r="E120" s="90" t="str">
        <f t="shared" si="5"/>
        <v/>
      </c>
      <c r="K120" s="90" t="str">
        <f t="shared" si="6"/>
        <v/>
      </c>
    </row>
    <row r="121" spans="1:11" x14ac:dyDescent="0.15">
      <c r="A121" s="101">
        <v>44666</v>
      </c>
      <c r="C121" t="s">
        <v>3530</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3564</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3716</v>
      </c>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45510.617664930556</v>
      </c>
    </row>
    <row r="3" spans="1:18" ht="14.25" thickBot="1" x14ac:dyDescent="0.2">
      <c r="A3" s="726"/>
      <c r="B3" s="727">
        <v>26</v>
      </c>
      <c r="C3" s="652">
        <v>262</v>
      </c>
      <c r="D3" s="651" t="s">
        <v>2435</v>
      </c>
      <c r="E3" s="2"/>
      <c r="H3" s="756"/>
      <c r="I3" s="757" t="s">
        <v>2446</v>
      </c>
      <c r="J3" s="758">
        <f>Q5-R5</f>
        <v>0</v>
      </c>
    </row>
    <row r="4" spans="1:18" x14ac:dyDescent="0.15">
      <c r="F4" s="1429" t="s">
        <v>2474</v>
      </c>
      <c r="G4" s="1430"/>
      <c r="H4" s="1431"/>
      <c r="I4" s="1431"/>
      <c r="J4" s="1432"/>
      <c r="L4" s="1426" t="s">
        <v>2475</v>
      </c>
      <c r="M4" s="1427"/>
      <c r="N4" s="1427"/>
      <c r="O4" s="1427"/>
      <c r="P4" s="1428"/>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3262</v>
      </c>
    </row>
    <row r="26" spans="6:16" x14ac:dyDescent="0.15">
      <c r="F26" t="s">
        <v>3564</v>
      </c>
    </row>
    <row r="29" spans="6:16" x14ac:dyDescent="0.15">
      <c r="F29" t="s">
        <v>3716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397" t="s">
        <v>381</v>
      </c>
      <c r="C3" s="1434" t="s">
        <v>382</v>
      </c>
      <c r="D3" s="1434" t="s">
        <v>383</v>
      </c>
      <c r="E3" s="1436" t="s">
        <v>384</v>
      </c>
      <c r="H3" s="62"/>
      <c r="I3" s="62"/>
      <c r="J3" s="62"/>
      <c r="L3" s="564"/>
    </row>
    <row r="4" spans="2:12" s="59" customFormat="1" ht="24" customHeight="1" x14ac:dyDescent="0.15">
      <c r="B4" s="1433"/>
      <c r="C4" s="1435"/>
      <c r="D4" s="1435"/>
      <c r="E4" s="1437"/>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397" t="s">
        <v>395</v>
      </c>
      <c r="C14" s="1434" t="s">
        <v>396</v>
      </c>
      <c r="D14" s="1434" t="s">
        <v>383</v>
      </c>
      <c r="E14" s="1436" t="s">
        <v>384</v>
      </c>
    </row>
    <row r="15" spans="2:12" ht="24" customHeight="1" x14ac:dyDescent="0.15">
      <c r="B15" s="1433"/>
      <c r="C15" s="1435"/>
      <c r="D15" s="1435"/>
      <c r="E15" s="1437"/>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04"/>
    </row>
    <row r="25" spans="2:6" ht="24" customHeight="1" x14ac:dyDescent="0.15">
      <c r="B25" s="92" t="s">
        <v>404</v>
      </c>
      <c r="C25" s="87"/>
      <c r="D25" s="87"/>
      <c r="E25" s="87">
        <f>SUM(E23+E13-E21)</f>
        <v>5401204</v>
      </c>
      <c r="F25" s="1404"/>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397" t="s">
        <v>381</v>
      </c>
      <c r="C34" s="1434" t="s">
        <v>382</v>
      </c>
      <c r="D34" s="1434" t="s">
        <v>383</v>
      </c>
      <c r="E34" s="1436" t="s">
        <v>384</v>
      </c>
      <c r="F34" s="59"/>
    </row>
    <row r="35" spans="2:6" ht="24" customHeight="1" x14ac:dyDescent="0.15">
      <c r="B35" s="1433"/>
      <c r="C35" s="1435"/>
      <c r="D35" s="1435"/>
      <c r="E35" s="1437"/>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397" t="s">
        <v>395</v>
      </c>
      <c r="C45" s="1434" t="s">
        <v>396</v>
      </c>
      <c r="D45" s="1434" t="s">
        <v>383</v>
      </c>
      <c r="E45" s="1436" t="s">
        <v>384</v>
      </c>
    </row>
    <row r="46" spans="2:6" ht="24" customHeight="1" x14ac:dyDescent="0.15">
      <c r="B46" s="1433"/>
      <c r="C46" s="1435"/>
      <c r="D46" s="1435"/>
      <c r="E46" s="1437"/>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04"/>
    </row>
    <row r="56" spans="2:6" ht="24" customHeight="1" x14ac:dyDescent="0.15">
      <c r="B56" s="92" t="s">
        <v>404</v>
      </c>
      <c r="C56" s="87"/>
      <c r="D56" s="87"/>
      <c r="E56" s="87">
        <f>SUM(E54+E44-E52)</f>
        <v>6411939</v>
      </c>
      <c r="F56" s="1404"/>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397" t="s">
        <v>381</v>
      </c>
      <c r="C65" s="1434" t="s">
        <v>382</v>
      </c>
      <c r="D65" s="1434" t="s">
        <v>383</v>
      </c>
      <c r="E65" s="1436" t="s">
        <v>384</v>
      </c>
      <c r="F65" s="59"/>
    </row>
    <row r="66" spans="2:6" ht="24" customHeight="1" x14ac:dyDescent="0.15">
      <c r="B66" s="1433"/>
      <c r="C66" s="1435"/>
      <c r="D66" s="1435"/>
      <c r="E66" s="1437"/>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397" t="s">
        <v>395</v>
      </c>
      <c r="C76" s="1434" t="s">
        <v>396</v>
      </c>
      <c r="D76" s="1434" t="s">
        <v>383</v>
      </c>
      <c r="E76" s="1436" t="s">
        <v>384</v>
      </c>
    </row>
    <row r="77" spans="2:6" ht="24" customHeight="1" x14ac:dyDescent="0.15">
      <c r="B77" s="1433"/>
      <c r="C77" s="1435"/>
      <c r="D77" s="1435"/>
      <c r="E77" s="1437"/>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04"/>
    </row>
    <row r="87" spans="2:6" ht="24" customHeight="1" x14ac:dyDescent="0.15">
      <c r="B87" s="92" t="s">
        <v>404</v>
      </c>
      <c r="C87" s="87"/>
      <c r="D87" s="87"/>
      <c r="E87" s="87">
        <f>SUM(E85+E75-E83)</f>
        <v>6093357</v>
      </c>
      <c r="F87" s="1404"/>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397" t="s">
        <v>381</v>
      </c>
      <c r="C96" s="1434" t="s">
        <v>382</v>
      </c>
      <c r="D96" s="1434" t="s">
        <v>383</v>
      </c>
      <c r="E96" s="1436" t="s">
        <v>384</v>
      </c>
      <c r="F96" s="59"/>
    </row>
    <row r="97" spans="2:6" ht="24" customHeight="1" x14ac:dyDescent="0.15">
      <c r="B97" s="1433"/>
      <c r="C97" s="1435"/>
      <c r="D97" s="1435"/>
      <c r="E97" s="1437"/>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397" t="s">
        <v>395</v>
      </c>
      <c r="C107" s="1434" t="s">
        <v>396</v>
      </c>
      <c r="D107" s="1434" t="s">
        <v>383</v>
      </c>
      <c r="E107" s="1436" t="s">
        <v>384</v>
      </c>
    </row>
    <row r="108" spans="2:6" ht="24" customHeight="1" x14ac:dyDescent="0.15">
      <c r="B108" s="1433"/>
      <c r="C108" s="1435"/>
      <c r="D108" s="1435"/>
      <c r="E108" s="1437"/>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04"/>
    </row>
    <row r="118" spans="2:12" ht="24" customHeight="1" x14ac:dyDescent="0.15">
      <c r="B118" s="92" t="s">
        <v>404</v>
      </c>
      <c r="C118" s="87"/>
      <c r="D118" s="87"/>
      <c r="E118" s="87">
        <f>SUM(E116+E106-E114)</f>
        <v>7419671</v>
      </c>
      <c r="F118" s="1404"/>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02" t="s">
        <v>381</v>
      </c>
      <c r="C127" s="1405" t="s">
        <v>382</v>
      </c>
      <c r="D127" s="1405" t="s">
        <v>383</v>
      </c>
      <c r="E127" s="1407" t="s">
        <v>384</v>
      </c>
      <c r="G127" s="410" t="s">
        <v>1713</v>
      </c>
    </row>
    <row r="128" spans="2:12" ht="24" customHeight="1" x14ac:dyDescent="0.15">
      <c r="B128" s="1403"/>
      <c r="C128" s="1406"/>
      <c r="D128" s="1406"/>
      <c r="E128" s="1408"/>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02" t="s">
        <v>395</v>
      </c>
      <c r="C137" s="1405" t="s">
        <v>396</v>
      </c>
      <c r="D137" s="1405" t="s">
        <v>383</v>
      </c>
      <c r="E137" s="1407" t="s">
        <v>384</v>
      </c>
      <c r="G137" s="536" t="s">
        <v>1655</v>
      </c>
      <c r="H137" s="541">
        <v>57200</v>
      </c>
      <c r="I137" s="541">
        <v>10000</v>
      </c>
      <c r="J137" s="541">
        <v>30000</v>
      </c>
      <c r="K137" s="542">
        <f t="shared" si="5"/>
        <v>97200</v>
      </c>
      <c r="L137" s="568" t="s">
        <v>1735</v>
      </c>
    </row>
    <row r="138" spans="2:12" ht="24" customHeight="1" x14ac:dyDescent="0.15">
      <c r="B138" s="1403"/>
      <c r="C138" s="1406"/>
      <c r="D138" s="1406"/>
      <c r="E138" s="1408"/>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02" t="s">
        <v>381</v>
      </c>
      <c r="C157" s="1405" t="s">
        <v>382</v>
      </c>
      <c r="D157" s="1405" t="s">
        <v>383</v>
      </c>
      <c r="E157" s="1407" t="s">
        <v>384</v>
      </c>
      <c r="G157" s="410" t="s">
        <v>1864</v>
      </c>
    </row>
    <row r="158" spans="2:12" ht="24" customHeight="1" x14ac:dyDescent="0.15">
      <c r="B158" s="1403"/>
      <c r="C158" s="1406"/>
      <c r="D158" s="1406"/>
      <c r="E158" s="1408"/>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02" t="s">
        <v>395</v>
      </c>
      <c r="C168" s="1405" t="s">
        <v>396</v>
      </c>
      <c r="D168" s="1405" t="s">
        <v>383</v>
      </c>
      <c r="E168" s="1407" t="s">
        <v>384</v>
      </c>
      <c r="G168" s="537"/>
      <c r="H168" s="543">
        <f>SUM(H159:H167)</f>
        <v>10400</v>
      </c>
      <c r="I168" s="543">
        <f>SUM(I159:I167)</f>
        <v>30000</v>
      </c>
      <c r="J168" s="625">
        <f>SUM(J159:J167)</f>
        <v>110000</v>
      </c>
      <c r="K168" s="622">
        <f>SUM(H168:J168)</f>
        <v>150400</v>
      </c>
    </row>
    <row r="169" spans="2:12" ht="24" customHeight="1" x14ac:dyDescent="0.15">
      <c r="B169" s="1403"/>
      <c r="C169" s="1406"/>
      <c r="D169" s="1406"/>
      <c r="E169" s="1408"/>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02" t="s">
        <v>381</v>
      </c>
      <c r="C188" s="1405" t="s">
        <v>382</v>
      </c>
      <c r="D188" s="1405" t="s">
        <v>383</v>
      </c>
      <c r="E188" s="1407" t="s">
        <v>384</v>
      </c>
      <c r="G188" s="410" t="s">
        <v>2315</v>
      </c>
    </row>
    <row r="189" spans="2:12" ht="24" customHeight="1" x14ac:dyDescent="0.15">
      <c r="B189" s="1403"/>
      <c r="C189" s="1406"/>
      <c r="D189" s="1406"/>
      <c r="E189" s="1408"/>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02" t="s">
        <v>395</v>
      </c>
      <c r="C199" s="1405" t="s">
        <v>396</v>
      </c>
      <c r="D199" s="1405" t="s">
        <v>383</v>
      </c>
      <c r="E199" s="1407" t="s">
        <v>384</v>
      </c>
      <c r="G199" s="509" t="s">
        <v>2313</v>
      </c>
      <c r="H199" s="541" t="s">
        <v>2403</v>
      </c>
      <c r="I199" s="541">
        <v>10000</v>
      </c>
      <c r="J199" s="624">
        <v>30000</v>
      </c>
      <c r="K199" s="694">
        <f t="shared" si="8"/>
        <v>40000</v>
      </c>
      <c r="L199" s="568" t="s">
        <v>1735</v>
      </c>
    </row>
    <row r="200" spans="2:14" ht="24" customHeight="1" x14ac:dyDescent="0.15">
      <c r="B200" s="1403"/>
      <c r="C200" s="1406"/>
      <c r="D200" s="1406"/>
      <c r="E200" s="1408"/>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02" t="s">
        <v>2578</v>
      </c>
      <c r="C221" s="1405" t="s">
        <v>382</v>
      </c>
      <c r="D221" s="1405" t="s">
        <v>383</v>
      </c>
      <c r="E221" s="1407" t="s">
        <v>384</v>
      </c>
      <c r="G221" s="410" t="s">
        <v>2758</v>
      </c>
    </row>
    <row r="222" spans="2:12" ht="24" customHeight="1" x14ac:dyDescent="0.15">
      <c r="B222" s="1403"/>
      <c r="C222" s="1406"/>
      <c r="D222" s="1406"/>
      <c r="E222" s="1408"/>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02" t="s">
        <v>2579</v>
      </c>
      <c r="C234" s="1409" t="s">
        <v>2529</v>
      </c>
      <c r="D234" s="1405"/>
      <c r="E234" s="1407" t="s">
        <v>384</v>
      </c>
      <c r="G234" s="509"/>
      <c r="H234" s="550"/>
      <c r="I234" s="550"/>
      <c r="J234" s="550"/>
      <c r="K234" s="838"/>
      <c r="L234" s="575"/>
    </row>
    <row r="235" spans="2:12" ht="24" customHeight="1" x14ac:dyDescent="0.15">
      <c r="B235" s="1403"/>
      <c r="C235" s="1410"/>
      <c r="D235" s="1406"/>
      <c r="E235" s="1408"/>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02" t="s">
        <v>2578</v>
      </c>
      <c r="C275" s="1405" t="s">
        <v>382</v>
      </c>
      <c r="D275" s="1405" t="s">
        <v>383</v>
      </c>
      <c r="E275" s="1407" t="s">
        <v>384</v>
      </c>
      <c r="G275" s="410" t="s">
        <v>2779</v>
      </c>
    </row>
    <row r="276" spans="2:12" ht="24" customHeight="1" x14ac:dyDescent="0.15">
      <c r="B276" s="1403"/>
      <c r="C276" s="1406"/>
      <c r="D276" s="1406"/>
      <c r="E276" s="1408"/>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02" t="s">
        <v>2579</v>
      </c>
      <c r="C288" s="1409" t="s">
        <v>2529</v>
      </c>
      <c r="D288" s="1405"/>
      <c r="E288" s="1407" t="s">
        <v>384</v>
      </c>
      <c r="G288" s="509"/>
      <c r="H288" s="550"/>
      <c r="I288" s="550"/>
      <c r="J288" s="550"/>
      <c r="K288" s="838"/>
      <c r="L288" s="575"/>
    </row>
    <row r="289" spans="2:12" ht="24" customHeight="1" x14ac:dyDescent="0.15">
      <c r="B289" s="1403"/>
      <c r="C289" s="1410"/>
      <c r="D289" s="1406"/>
      <c r="E289" s="1408"/>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02" t="s">
        <v>2578</v>
      </c>
      <c r="C329" s="1405" t="s">
        <v>382</v>
      </c>
      <c r="D329" s="1405" t="s">
        <v>383</v>
      </c>
      <c r="E329" s="1407" t="s">
        <v>384</v>
      </c>
    </row>
    <row r="330" spans="2:5" ht="24" customHeight="1" x14ac:dyDescent="0.15">
      <c r="B330" s="1403"/>
      <c r="C330" s="1406"/>
      <c r="D330" s="1406"/>
      <c r="E330" s="1408"/>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02" t="s">
        <v>2579</v>
      </c>
      <c r="C342" s="1409" t="s">
        <v>2529</v>
      </c>
      <c r="D342" s="1405"/>
      <c r="E342" s="1407" t="s">
        <v>384</v>
      </c>
    </row>
    <row r="343" spans="2:5" ht="24" customHeight="1" x14ac:dyDescent="0.15">
      <c r="B343" s="1403"/>
      <c r="C343" s="1410"/>
      <c r="D343" s="1406"/>
      <c r="E343" s="1408"/>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02" t="s">
        <v>2578</v>
      </c>
      <c r="C383" s="1405" t="s">
        <v>382</v>
      </c>
      <c r="D383" s="1405" t="s">
        <v>383</v>
      </c>
      <c r="E383" s="1407" t="s">
        <v>384</v>
      </c>
      <c r="G383" s="1402" t="s">
        <v>2578</v>
      </c>
      <c r="H383" s="1405" t="s">
        <v>382</v>
      </c>
      <c r="I383" s="1405" t="s">
        <v>383</v>
      </c>
      <c r="J383" s="1407" t="s">
        <v>384</v>
      </c>
    </row>
    <row r="384" spans="2:10" ht="24" customHeight="1" x14ac:dyDescent="0.15">
      <c r="B384" s="1403"/>
      <c r="C384" s="1406"/>
      <c r="D384" s="1406"/>
      <c r="E384" s="1408"/>
      <c r="G384" s="1403"/>
      <c r="H384" s="1406"/>
      <c r="I384" s="1406"/>
      <c r="J384" s="1408"/>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02" t="s">
        <v>2579</v>
      </c>
      <c r="C396" s="1409" t="s">
        <v>2529</v>
      </c>
      <c r="D396" s="1405"/>
      <c r="E396" s="1407" t="s">
        <v>384</v>
      </c>
      <c r="G396" s="1402" t="s">
        <v>2579</v>
      </c>
      <c r="H396" s="1409" t="s">
        <v>2529</v>
      </c>
      <c r="I396" s="1405"/>
      <c r="J396" s="1407" t="s">
        <v>384</v>
      </c>
    </row>
    <row r="397" spans="2:10" ht="24" customHeight="1" x14ac:dyDescent="0.15">
      <c r="B397" s="1403"/>
      <c r="C397" s="1410"/>
      <c r="D397" s="1406"/>
      <c r="E397" s="1408"/>
      <c r="G397" s="1403"/>
      <c r="H397" s="1410"/>
      <c r="I397" s="1406"/>
      <c r="J397" s="1408"/>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3555</v>
      </c>
    </row>
    <row r="440" spans="2:10" ht="24" customHeight="1" x14ac:dyDescent="0.15">
      <c r="B440" s="415">
        <v>44301</v>
      </c>
      <c r="C440" s="417" t="s">
        <v>1510</v>
      </c>
      <c r="D440" s="416">
        <v>44651</v>
      </c>
      <c r="E440" s="62"/>
    </row>
    <row r="441" spans="2:10" ht="24" customHeight="1" x14ac:dyDescent="0.15">
      <c r="B441" s="1438" t="s">
        <v>2578</v>
      </c>
      <c r="C441" s="1440" t="s">
        <v>382</v>
      </c>
      <c r="D441" s="1440" t="s">
        <v>383</v>
      </c>
      <c r="E441" s="1442" t="s">
        <v>384</v>
      </c>
    </row>
    <row r="442" spans="2:10" ht="24" customHeight="1" x14ac:dyDescent="0.15">
      <c r="B442" s="1439"/>
      <c r="C442" s="1441"/>
      <c r="D442" s="1441"/>
      <c r="E442" s="1443"/>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16" t="s">
        <v>394</v>
      </c>
      <c r="C453" s="1217"/>
      <c r="D453" s="1217"/>
      <c r="E453" s="1218">
        <f>SUM(E443:E452)</f>
        <v>1590498</v>
      </c>
    </row>
    <row r="454" spans="2:5" ht="24" customHeight="1" x14ac:dyDescent="0.15">
      <c r="B454" s="1438" t="s">
        <v>2579</v>
      </c>
      <c r="C454" s="1444" t="s">
        <v>2529</v>
      </c>
      <c r="D454" s="1440"/>
      <c r="E454" s="1442" t="s">
        <v>384</v>
      </c>
    </row>
    <row r="455" spans="2:5" ht="24" customHeight="1" x14ac:dyDescent="0.15">
      <c r="B455" s="1439"/>
      <c r="C455" s="1445"/>
      <c r="D455" s="1441"/>
      <c r="E455" s="1443"/>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16" t="s">
        <v>394</v>
      </c>
      <c r="C465" s="1217"/>
      <c r="D465" s="1217"/>
      <c r="E465" s="70">
        <f t="shared" si="21"/>
        <v>0</v>
      </c>
    </row>
    <row r="466" spans="2:5" ht="24" customHeight="1" x14ac:dyDescent="0.15">
      <c r="B466" s="1219" t="s">
        <v>2518</v>
      </c>
      <c r="C466" s="1220"/>
      <c r="D466" s="1220"/>
      <c r="E466" s="70">
        <f t="shared" si="21"/>
        <v>0</v>
      </c>
    </row>
    <row r="467" spans="2:5" ht="24" customHeight="1" x14ac:dyDescent="0.15">
      <c r="B467" s="1216" t="s">
        <v>402</v>
      </c>
      <c r="C467" s="1217"/>
      <c r="D467" s="1217"/>
      <c r="E467" s="70">
        <f t="shared" si="21"/>
        <v>0</v>
      </c>
    </row>
    <row r="468" spans="2:5" ht="24" customHeight="1" x14ac:dyDescent="0.15">
      <c r="B468" s="1216" t="s">
        <v>1862</v>
      </c>
      <c r="C468" s="1217"/>
      <c r="D468" s="1217"/>
      <c r="E468" s="70">
        <f t="shared" si="21"/>
        <v>0</v>
      </c>
    </row>
    <row r="469" spans="2:5" ht="24" customHeight="1" x14ac:dyDescent="0.15">
      <c r="B469" s="1216" t="s">
        <v>394</v>
      </c>
      <c r="C469" s="937"/>
      <c r="D469" s="1221"/>
      <c r="E469" s="1218">
        <f>SUM(E456:E464)</f>
        <v>1664130</v>
      </c>
    </row>
    <row r="470" spans="2:5" ht="24" customHeight="1" x14ac:dyDescent="0.15">
      <c r="B470" s="1222"/>
      <c r="C470" s="1217"/>
      <c r="D470" s="1217"/>
      <c r="E470" s="1217"/>
    </row>
    <row r="471" spans="2:5" ht="24" customHeight="1" x14ac:dyDescent="0.15">
      <c r="B471" s="1219" t="s">
        <v>2534</v>
      </c>
      <c r="C471" s="1220"/>
      <c r="D471" s="1220"/>
      <c r="E471" s="1223"/>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16" t="s">
        <v>1504</v>
      </c>
      <c r="C475" s="937"/>
      <c r="D475" s="1217"/>
      <c r="E475" s="938">
        <f>E472+E473-E474</f>
        <v>160000</v>
      </c>
    </row>
    <row r="477" spans="2:5" ht="24" customHeight="1" x14ac:dyDescent="0.15">
      <c r="B477" s="1219" t="s">
        <v>2567</v>
      </c>
      <c r="C477" s="1220"/>
      <c r="D477" s="1224" t="s">
        <v>2565</v>
      </c>
      <c r="E477" s="1225"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16"/>
      <c r="C488" s="937"/>
      <c r="D488" s="937" t="s">
        <v>2531</v>
      </c>
      <c r="E488" s="938">
        <v>9246857</v>
      </c>
    </row>
    <row r="489" spans="2:5" ht="24" customHeight="1" x14ac:dyDescent="0.15">
      <c r="B489" s="1216"/>
      <c r="C489" s="937"/>
      <c r="D489" s="937" t="s">
        <v>2532</v>
      </c>
      <c r="E489" s="938">
        <v>9173225</v>
      </c>
    </row>
    <row r="490" spans="2:5" ht="24" customHeight="1" x14ac:dyDescent="0.15">
      <c r="B490" s="1219"/>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16" t="s">
        <v>3202</v>
      </c>
      <c r="C493" s="937">
        <v>10000</v>
      </c>
      <c r="D493" s="937">
        <f>D448-D462</f>
        <v>40000</v>
      </c>
      <c r="E493" s="938">
        <f>C493+D493</f>
        <v>50000</v>
      </c>
    </row>
    <row r="494" spans="2:5" ht="24" customHeight="1" x14ac:dyDescent="0.15">
      <c r="B494" s="1216" t="s">
        <v>3203</v>
      </c>
      <c r="C494" s="937">
        <v>0</v>
      </c>
      <c r="D494" s="937">
        <f>C463-D451</f>
        <v>0</v>
      </c>
      <c r="E494" s="938">
        <f>C494+D494</f>
        <v>0</v>
      </c>
    </row>
    <row r="498" spans="2:5" ht="24" customHeight="1" x14ac:dyDescent="0.15">
      <c r="B498" s="410" t="s">
        <v>3702</v>
      </c>
    </row>
    <row r="499" spans="2:5" ht="24" customHeight="1" x14ac:dyDescent="0.15">
      <c r="B499" s="415">
        <v>44666</v>
      </c>
      <c r="C499" s="417" t="s">
        <v>1510</v>
      </c>
      <c r="D499" s="1284">
        <v>44995</v>
      </c>
    </row>
    <row r="500" spans="2:5" ht="24" customHeight="1" x14ac:dyDescent="0.15">
      <c r="B500" s="1438" t="s">
        <v>2578</v>
      </c>
      <c r="C500" s="1440" t="s">
        <v>382</v>
      </c>
      <c r="D500" s="1440" t="s">
        <v>383</v>
      </c>
      <c r="E500" s="1442" t="s">
        <v>384</v>
      </c>
    </row>
    <row r="501" spans="2:5" ht="24" customHeight="1" x14ac:dyDescent="0.15">
      <c r="B501" s="1439"/>
      <c r="C501" s="1441"/>
      <c r="D501" s="1441"/>
      <c r="E501" s="1443"/>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16" t="s">
        <v>394</v>
      </c>
      <c r="C512" s="1217"/>
      <c r="D512" s="1217"/>
      <c r="E512" s="1218">
        <f>SUM(E502:E511)</f>
        <v>2168094</v>
      </c>
    </row>
    <row r="513" spans="2:5" ht="24" customHeight="1" x14ac:dyDescent="0.15">
      <c r="B513" s="1438" t="s">
        <v>2579</v>
      </c>
      <c r="C513" s="1444" t="s">
        <v>2529</v>
      </c>
      <c r="D513" s="1440"/>
      <c r="E513" s="1442" t="s">
        <v>384</v>
      </c>
    </row>
    <row r="514" spans="2:5" ht="24" customHeight="1" x14ac:dyDescent="0.15">
      <c r="B514" s="1439"/>
      <c r="C514" s="1445"/>
      <c r="D514" s="1441"/>
      <c r="E514" s="1443"/>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16" t="s">
        <v>394</v>
      </c>
      <c r="C524" s="1217"/>
      <c r="D524" s="1217"/>
      <c r="E524" s="70">
        <f t="shared" ref="E524:E527" si="24">SUM(C524:D524)</f>
        <v>0</v>
      </c>
    </row>
    <row r="525" spans="2:5" ht="24" customHeight="1" x14ac:dyDescent="0.15">
      <c r="B525" s="1219" t="s">
        <v>2518</v>
      </c>
      <c r="C525" s="1220"/>
      <c r="D525" s="1220"/>
      <c r="E525" s="70">
        <f t="shared" si="24"/>
        <v>0</v>
      </c>
    </row>
    <row r="526" spans="2:5" ht="24" customHeight="1" x14ac:dyDescent="0.15">
      <c r="B526" s="1216" t="s">
        <v>402</v>
      </c>
      <c r="C526" s="1217"/>
      <c r="D526" s="1217"/>
      <c r="E526" s="70">
        <f t="shared" si="24"/>
        <v>0</v>
      </c>
    </row>
    <row r="527" spans="2:5" ht="24" customHeight="1" x14ac:dyDescent="0.15">
      <c r="B527" s="1216" t="s">
        <v>1862</v>
      </c>
      <c r="C527" s="1217"/>
      <c r="D527" s="1217"/>
      <c r="E527" s="70">
        <f t="shared" si="24"/>
        <v>0</v>
      </c>
    </row>
    <row r="528" spans="2:5" ht="24" customHeight="1" x14ac:dyDescent="0.15">
      <c r="B528" s="1216" t="s">
        <v>394</v>
      </c>
      <c r="C528" s="937"/>
      <c r="D528" s="1221"/>
      <c r="E528" s="1218">
        <f>SUM(E515:E523)</f>
        <v>1352283</v>
      </c>
    </row>
    <row r="529" spans="2:5" ht="24" customHeight="1" x14ac:dyDescent="0.15">
      <c r="B529" s="1222"/>
      <c r="C529" s="1217"/>
      <c r="D529" s="1217"/>
      <c r="E529" s="1217"/>
    </row>
    <row r="530" spans="2:5" ht="24" customHeight="1" x14ac:dyDescent="0.15">
      <c r="B530" s="1219" t="s">
        <v>2534</v>
      </c>
      <c r="C530" s="1220"/>
      <c r="D530" s="1220"/>
      <c r="E530" s="1223"/>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16" t="s">
        <v>1504</v>
      </c>
      <c r="C534" s="937"/>
      <c r="D534" s="1217"/>
      <c r="E534" s="938">
        <f>E531+E532-E533</f>
        <v>60000</v>
      </c>
    </row>
    <row r="536" spans="2:5" ht="24" customHeight="1" x14ac:dyDescent="0.15">
      <c r="B536" s="1219" t="s">
        <v>2567</v>
      </c>
      <c r="C536" s="1220"/>
      <c r="D536" s="1224" t="s">
        <v>2565</v>
      </c>
      <c r="E536" s="1225"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16"/>
      <c r="C547" s="937"/>
      <c r="D547" s="937" t="s">
        <v>2531</v>
      </c>
      <c r="E547" s="938">
        <v>9173225</v>
      </c>
    </row>
    <row r="548" spans="2:5" ht="24" customHeight="1" x14ac:dyDescent="0.15">
      <c r="B548" s="1216"/>
      <c r="C548" s="937"/>
      <c r="D548" s="937" t="s">
        <v>2532</v>
      </c>
      <c r="E548" s="938">
        <v>9989036</v>
      </c>
    </row>
    <row r="549" spans="2:5" ht="24" customHeight="1" x14ac:dyDescent="0.15">
      <c r="B549" s="1219"/>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16" t="s">
        <v>3202</v>
      </c>
      <c r="C552" s="937">
        <v>60000</v>
      </c>
      <c r="D552" s="937">
        <f>D507-D521</f>
        <v>-60000</v>
      </c>
      <c r="E552" s="938">
        <f>C552+D552</f>
        <v>0</v>
      </c>
    </row>
    <row r="553" spans="2:5" ht="24" customHeight="1" x14ac:dyDescent="0.15">
      <c r="B553" s="1216" t="s">
        <v>3203</v>
      </c>
      <c r="C553" s="937">
        <v>0</v>
      </c>
      <c r="D553" s="937">
        <f>C522-D510</f>
        <v>0</v>
      </c>
      <c r="E553" s="938">
        <f>C553+D553</f>
        <v>0</v>
      </c>
    </row>
    <row r="556" spans="2:5" ht="24" customHeight="1" x14ac:dyDescent="0.15">
      <c r="B556" s="410" t="s">
        <v>3705</v>
      </c>
    </row>
    <row r="557" spans="2:5" ht="24" customHeight="1" x14ac:dyDescent="0.15">
      <c r="B557" s="415">
        <v>45033</v>
      </c>
      <c r="C557" s="417" t="s">
        <v>1510</v>
      </c>
      <c r="D557" s="416">
        <v>45376</v>
      </c>
      <c r="E557" s="62"/>
    </row>
    <row r="558" spans="2:5" ht="24" customHeight="1" x14ac:dyDescent="0.15">
      <c r="B558" s="1402" t="s">
        <v>2578</v>
      </c>
      <c r="C558" s="1405" t="s">
        <v>382</v>
      </c>
      <c r="D558" s="1405" t="s">
        <v>383</v>
      </c>
      <c r="E558" s="1407" t="s">
        <v>384</v>
      </c>
    </row>
    <row r="559" spans="2:5" ht="24" customHeight="1" x14ac:dyDescent="0.15">
      <c r="B559" s="1403"/>
      <c r="C559" s="1406"/>
      <c r="D559" s="1406"/>
      <c r="E559" s="1408"/>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3686</v>
      </c>
      <c r="C569" s="708"/>
      <c r="D569" s="708"/>
      <c r="E569" s="85">
        <v>34451</v>
      </c>
    </row>
    <row r="570" spans="2:5" ht="24" customHeight="1" x14ac:dyDescent="0.15">
      <c r="B570" s="86" t="s">
        <v>394</v>
      </c>
      <c r="C570" s="87"/>
      <c r="D570" s="87"/>
      <c r="E570" s="88">
        <f>SUM(E560:E569)</f>
        <v>2371350</v>
      </c>
    </row>
    <row r="571" spans="2:5" ht="24" customHeight="1" x14ac:dyDescent="0.15">
      <c r="B571" s="1402" t="s">
        <v>2579</v>
      </c>
      <c r="C571" s="1409" t="s">
        <v>2529</v>
      </c>
      <c r="D571" s="1405"/>
      <c r="E571" s="1407" t="s">
        <v>384</v>
      </c>
    </row>
    <row r="572" spans="2:5" ht="24" customHeight="1" x14ac:dyDescent="0.15">
      <c r="B572" s="1403"/>
      <c r="C572" s="1410"/>
      <c r="D572" s="1406"/>
      <c r="E572" s="1408"/>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sheetData>
  <mergeCells count="12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791" customWidth="1"/>
    <col min="2" max="2" width="12.375" style="1178"/>
    <col min="3" max="7" width="12.375" style="1177"/>
    <col min="8" max="8" width="12.375" style="1176"/>
    <col min="9" max="16384" width="12.375" style="791"/>
  </cols>
  <sheetData>
    <row r="1" spans="1:15" ht="24" customHeight="1" x14ac:dyDescent="0.15">
      <c r="A1" s="1204" t="s">
        <v>3552</v>
      </c>
    </row>
    <row r="2" spans="1:15" ht="9" customHeight="1" x14ac:dyDescent="0.15"/>
    <row r="3" spans="1:15" ht="24" customHeight="1" x14ac:dyDescent="0.15">
      <c r="B3" s="1203" t="s">
        <v>3551</v>
      </c>
      <c r="C3" s="1202"/>
      <c r="D3" s="1200" t="s">
        <v>3550</v>
      </c>
      <c r="E3" s="1200" t="s">
        <v>3549</v>
      </c>
      <c r="F3" s="1201" t="s">
        <v>3548</v>
      </c>
      <c r="G3" s="1200" t="s">
        <v>3547</v>
      </c>
      <c r="H3" s="1199" t="s">
        <v>3546</v>
      </c>
      <c r="I3" s="1198" t="s">
        <v>3545</v>
      </c>
    </row>
    <row r="4" spans="1:15" ht="24" customHeight="1" x14ac:dyDescent="0.15">
      <c r="B4" s="1197" t="s">
        <v>3544</v>
      </c>
      <c r="C4" s="1196">
        <v>2011</v>
      </c>
      <c r="D4" s="1195">
        <v>745000</v>
      </c>
      <c r="E4" s="1194">
        <v>300000</v>
      </c>
      <c r="F4" s="1194">
        <v>724200</v>
      </c>
      <c r="G4" s="1194">
        <f t="shared" ref="G4:G15" si="0">F4/200</f>
        <v>3621</v>
      </c>
      <c r="H4" s="1193">
        <f t="shared" ref="H4:H15" si="1">D4+E4+F4</f>
        <v>1769200</v>
      </c>
      <c r="I4" s="1192">
        <v>840000</v>
      </c>
    </row>
    <row r="5" spans="1:15" ht="24" customHeight="1" x14ac:dyDescent="0.15">
      <c r="B5" s="1191" t="s">
        <v>3543</v>
      </c>
      <c r="C5" s="1190">
        <v>2012</v>
      </c>
      <c r="D5" s="1187">
        <v>745000</v>
      </c>
      <c r="E5" s="1187">
        <v>320000</v>
      </c>
      <c r="F5" s="1187">
        <v>755200</v>
      </c>
      <c r="G5" s="1189">
        <f t="shared" si="0"/>
        <v>3776</v>
      </c>
      <c r="H5" s="1188">
        <f t="shared" si="1"/>
        <v>1820200</v>
      </c>
      <c r="I5" s="1187">
        <v>830000</v>
      </c>
    </row>
    <row r="6" spans="1:15" ht="24" customHeight="1" x14ac:dyDescent="0.15">
      <c r="B6" s="1191" t="s">
        <v>3542</v>
      </c>
      <c r="C6" s="1190">
        <v>2013</v>
      </c>
      <c r="D6" s="1187">
        <v>745000</v>
      </c>
      <c r="E6" s="1187">
        <v>280000</v>
      </c>
      <c r="F6" s="1187">
        <v>704200</v>
      </c>
      <c r="G6" s="1189">
        <f t="shared" si="0"/>
        <v>3521</v>
      </c>
      <c r="H6" s="1188">
        <f t="shared" si="1"/>
        <v>1729200</v>
      </c>
      <c r="I6" s="1187">
        <v>849000</v>
      </c>
    </row>
    <row r="7" spans="1:15" ht="24" customHeight="1" x14ac:dyDescent="0.15">
      <c r="B7" s="1191" t="s">
        <v>3541</v>
      </c>
      <c r="C7" s="1190">
        <v>2014</v>
      </c>
      <c r="D7" s="1187">
        <v>745000</v>
      </c>
      <c r="E7" s="1187">
        <v>280000</v>
      </c>
      <c r="F7" s="1187">
        <v>702800</v>
      </c>
      <c r="G7" s="1189">
        <f t="shared" si="0"/>
        <v>3514</v>
      </c>
      <c r="H7" s="1188">
        <f t="shared" si="1"/>
        <v>1727800</v>
      </c>
      <c r="I7" s="1187">
        <v>750000</v>
      </c>
    </row>
    <row r="8" spans="1:15" ht="24" customHeight="1" x14ac:dyDescent="0.15">
      <c r="B8" s="1191" t="s">
        <v>3540</v>
      </c>
      <c r="C8" s="1190">
        <v>2015</v>
      </c>
      <c r="D8" s="1187">
        <v>745000</v>
      </c>
      <c r="E8" s="1187">
        <v>270000</v>
      </c>
      <c r="F8" s="1187">
        <v>741000</v>
      </c>
      <c r="G8" s="1189">
        <f t="shared" si="0"/>
        <v>3705</v>
      </c>
      <c r="H8" s="1188">
        <f t="shared" si="1"/>
        <v>1756000</v>
      </c>
      <c r="I8" s="1187">
        <v>870000</v>
      </c>
    </row>
    <row r="9" spans="1:15" ht="24" customHeight="1" x14ac:dyDescent="0.15">
      <c r="B9" s="1191" t="s">
        <v>3539</v>
      </c>
      <c r="C9" s="1190">
        <v>2016</v>
      </c>
      <c r="D9" s="1187">
        <v>745000</v>
      </c>
      <c r="E9" s="1187">
        <v>280000</v>
      </c>
      <c r="F9" s="1187">
        <v>779800</v>
      </c>
      <c r="G9" s="1189">
        <f t="shared" si="0"/>
        <v>3899</v>
      </c>
      <c r="H9" s="1188">
        <f t="shared" si="1"/>
        <v>1804800</v>
      </c>
      <c r="I9" s="1187">
        <v>880000</v>
      </c>
    </row>
    <row r="10" spans="1:15" ht="24" customHeight="1" x14ac:dyDescent="0.15">
      <c r="B10" s="1191" t="s">
        <v>3538</v>
      </c>
      <c r="C10" s="1190">
        <v>2017</v>
      </c>
      <c r="D10" s="1187">
        <v>745000</v>
      </c>
      <c r="E10" s="1187">
        <v>280000</v>
      </c>
      <c r="F10" s="1187">
        <v>800600</v>
      </c>
      <c r="G10" s="1189">
        <f t="shared" si="0"/>
        <v>4003</v>
      </c>
      <c r="H10" s="1188">
        <f t="shared" si="1"/>
        <v>1825600</v>
      </c>
      <c r="I10" s="1187">
        <v>900000</v>
      </c>
    </row>
    <row r="11" spans="1:15" ht="24" customHeight="1" x14ac:dyDescent="0.15">
      <c r="B11" s="1191" t="s">
        <v>3537</v>
      </c>
      <c r="C11" s="1190">
        <v>2018</v>
      </c>
      <c r="D11" s="1187">
        <v>745000</v>
      </c>
      <c r="E11" s="1187">
        <v>260000</v>
      </c>
      <c r="F11" s="1187">
        <v>701000</v>
      </c>
      <c r="G11" s="1189">
        <f t="shared" si="0"/>
        <v>3505</v>
      </c>
      <c r="H11" s="1188">
        <f t="shared" si="1"/>
        <v>1706000</v>
      </c>
      <c r="I11" s="1187">
        <v>850000</v>
      </c>
    </row>
    <row r="12" spans="1:15" ht="24" customHeight="1" x14ac:dyDescent="0.15">
      <c r="B12" s="1191" t="s">
        <v>3536</v>
      </c>
      <c r="C12" s="1190">
        <v>2019</v>
      </c>
      <c r="D12" s="1187">
        <v>745000</v>
      </c>
      <c r="E12" s="1187">
        <v>260000</v>
      </c>
      <c r="F12" s="1187">
        <v>729800</v>
      </c>
      <c r="G12" s="1189">
        <f t="shared" si="0"/>
        <v>3649</v>
      </c>
      <c r="H12" s="1188">
        <f t="shared" si="1"/>
        <v>1734800</v>
      </c>
      <c r="I12" s="1187">
        <v>790000</v>
      </c>
      <c r="O12" s="791" t="s">
        <v>1689</v>
      </c>
    </row>
    <row r="13" spans="1:15" ht="24" customHeight="1" x14ac:dyDescent="0.15">
      <c r="B13" s="1191" t="s">
        <v>3535</v>
      </c>
      <c r="C13" s="1190">
        <v>2020</v>
      </c>
      <c r="D13" s="1187">
        <v>745000</v>
      </c>
      <c r="E13" s="1187">
        <v>50000</v>
      </c>
      <c r="F13" s="1187">
        <v>162000</v>
      </c>
      <c r="G13" s="1189">
        <f t="shared" si="0"/>
        <v>810</v>
      </c>
      <c r="H13" s="1188">
        <f t="shared" si="1"/>
        <v>957000</v>
      </c>
      <c r="I13" s="1187">
        <v>100000</v>
      </c>
    </row>
    <row r="14" spans="1:15" ht="24" customHeight="1" x14ac:dyDescent="0.15">
      <c r="B14" s="1191" t="s">
        <v>3534</v>
      </c>
      <c r="C14" s="1190">
        <v>2021</v>
      </c>
      <c r="D14" s="1187">
        <v>745000</v>
      </c>
      <c r="E14" s="1187">
        <v>0</v>
      </c>
      <c r="F14" s="1187">
        <v>147000</v>
      </c>
      <c r="G14" s="1189">
        <f t="shared" si="0"/>
        <v>735</v>
      </c>
      <c r="H14" s="1188">
        <f t="shared" si="1"/>
        <v>892000</v>
      </c>
      <c r="I14" s="1187">
        <v>250000</v>
      </c>
    </row>
    <row r="15" spans="1:15" ht="24" customHeight="1" x14ac:dyDescent="0.15">
      <c r="B15" s="1191" t="s">
        <v>3533</v>
      </c>
      <c r="C15" s="1190">
        <v>2022</v>
      </c>
      <c r="D15" s="1187">
        <v>745000</v>
      </c>
      <c r="E15" s="1187">
        <v>0</v>
      </c>
      <c r="F15" s="1187">
        <v>436700</v>
      </c>
      <c r="G15" s="1189">
        <f t="shared" si="0"/>
        <v>2183.5</v>
      </c>
      <c r="H15" s="1188">
        <f t="shared" si="1"/>
        <v>1181700</v>
      </c>
      <c r="I15" s="1187">
        <v>650000</v>
      </c>
    </row>
    <row r="16" spans="1:15" ht="24" customHeight="1" x14ac:dyDescent="0.15">
      <c r="B16" s="1186"/>
      <c r="C16" s="1185"/>
      <c r="D16" s="1184"/>
      <c r="E16" s="1184"/>
      <c r="F16" s="1184"/>
      <c r="G16" s="1184"/>
      <c r="H16" s="1183"/>
      <c r="I16" s="1182"/>
    </row>
    <row r="17" spans="3:8" ht="24" customHeight="1" x14ac:dyDescent="0.15">
      <c r="C17" s="1180"/>
      <c r="D17" s="1180"/>
      <c r="E17" s="1180"/>
      <c r="F17" s="1180"/>
      <c r="G17" s="1180"/>
      <c r="H17" s="1179"/>
    </row>
    <row r="18" spans="3:8" ht="24" customHeight="1" x14ac:dyDescent="0.15">
      <c r="D18" s="1180"/>
      <c r="E18" s="1180"/>
      <c r="F18" s="1180"/>
      <c r="G18" s="1180"/>
      <c r="H18" s="1179"/>
    </row>
    <row r="19" spans="3:8" ht="24" customHeight="1" x14ac:dyDescent="0.15">
      <c r="D19" s="1180"/>
      <c r="E19" s="1181"/>
      <c r="F19" s="1180"/>
      <c r="G19" s="1180"/>
      <c r="H19" s="1179"/>
    </row>
    <row r="20" spans="3:8" ht="24" customHeight="1" x14ac:dyDescent="0.15">
      <c r="D20" s="1180"/>
      <c r="E20" s="1180"/>
      <c r="F20" s="1180"/>
      <c r="G20" s="1180"/>
      <c r="H20" s="1179"/>
    </row>
    <row r="21" spans="3:8" ht="24" customHeight="1" x14ac:dyDescent="0.15">
      <c r="D21" s="1180"/>
      <c r="E21" s="1180"/>
      <c r="F21" s="1180"/>
      <c r="G21" s="1180"/>
      <c r="H21" s="1179"/>
    </row>
    <row r="22" spans="3:8" ht="24" customHeight="1" x14ac:dyDescent="0.15">
      <c r="D22" s="1180"/>
      <c r="E22" s="1180"/>
      <c r="F22" s="1180"/>
      <c r="G22" s="1180"/>
      <c r="H22" s="1179"/>
    </row>
    <row r="23" spans="3:8" ht="24" customHeight="1" x14ac:dyDescent="0.15">
      <c r="D23" s="1180"/>
      <c r="E23" s="1180"/>
      <c r="F23" s="1180"/>
      <c r="G23" s="1180"/>
      <c r="H23" s="1179"/>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2024-04-05T10:53:03Z</cp:lastPrinted>
  <dcterms:created xsi:type="dcterms:W3CDTF">2015-08-07T01:09:50Z</dcterms:created>
  <dcterms:modified xsi:type="dcterms:W3CDTF">2024-08-06T05:51:40Z</dcterms:modified>
</cp:coreProperties>
</file>